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8927566fd8c3d6c4/Documenti/Documenti oscar/Oscar varie/FANTACALCIO/FANTALEGA2001/"/>
    </mc:Choice>
  </mc:AlternateContent>
  <xr:revisionPtr revIDLastSave="0" documentId="8_{C3EB1E6E-84E7-4D9D-8EAF-F5AC2B453D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ase a gironi" sheetId="1" r:id="rId1"/>
    <sheet name="Calendario x DB (con formule)" sheetId="3" r:id="rId2"/>
    <sheet name="Calendario x DB (senza formule)" sheetId="4" r:id="rId3"/>
  </sheets>
  <definedNames>
    <definedName name="Annata">#REF!</definedName>
    <definedName name="Campione">#REF!</definedName>
    <definedName name="classificaA">#REF!</definedName>
    <definedName name="classificaB">#REF!</definedName>
    <definedName name="classificaC">#REF!</definedName>
    <definedName name="classificaD">#REF!</definedName>
    <definedName name="classificaE">#REF!</definedName>
    <definedName name="classificaF">#REF!</definedName>
    <definedName name="FaseFinale">#REF!</definedName>
    <definedName name="Finale">#REF!</definedName>
    <definedName name="gironeA">#REF!</definedName>
    <definedName name="gironeB">#REF!</definedName>
    <definedName name="gironeC">#REF!</definedName>
    <definedName name="gironeD">#REF!</definedName>
    <definedName name="gironeE">#REF!</definedName>
    <definedName name="gironeF">#REF!</definedName>
    <definedName name="HTML_CodePage" hidden="1">1252</definedName>
    <definedName name="HTML_Control" localSheetId="0" hidden="1">{"'Classifica Campionato'!$A$1:$BV$17"}</definedName>
    <definedName name="HTML_Control" hidden="1">{"'Classifica Campionato'!$A$1:$BV$17"}</definedName>
    <definedName name="HTML_Description" hidden="1">""</definedName>
    <definedName name="HTML_Email" hidden="1">""</definedName>
    <definedName name="HTML_Header" hidden="1">"Classifica Campionato"</definedName>
    <definedName name="HTML_LastUpdate" hidden="1">"26/12/2001"</definedName>
    <definedName name="HTML_LineAfter" hidden="1">FALSE</definedName>
    <definedName name="HTML_LineBefore" hidden="1">FALSE</definedName>
    <definedName name="HTML_Name" hidden="1">"Ona Fetz"</definedName>
    <definedName name="HTML_OBDlg2" hidden="1">TRUE</definedName>
    <definedName name="HTML_OBDlg4" hidden="1">TRUE</definedName>
    <definedName name="HTML_OS" hidden="1">0</definedName>
    <definedName name="HTML_PathFile" hidden="1">"C:\Documenti\Bonny\Fantacalcio\Fantalega2001\Edizione 1\GestioneTornei\Classifica.htm"</definedName>
    <definedName name="HTML_Title" hidden="1">"Risultati"</definedName>
    <definedName name="Marcatori">#REF!</definedName>
    <definedName name="Squadra01">'Fase a gironi'!$B$3</definedName>
    <definedName name="Squadra01A">'Fase a gironi'!$B$3</definedName>
    <definedName name="Squadra01B">'Fase a gironi'!$F$3</definedName>
    <definedName name="Squadra02">'Fase a gironi'!$B$4</definedName>
    <definedName name="Squadra02B">'Fase a gironi'!$F$4</definedName>
    <definedName name="Squadra03">'Fase a gironi'!$B$5</definedName>
    <definedName name="Squadra03B">'Fase a gironi'!$F$5</definedName>
    <definedName name="Squadra04">'Fase a gironi'!$B$6</definedName>
    <definedName name="Squadra04B">'Fase a gironi'!$F$6</definedName>
    <definedName name="Squadra05">'Fase a gironi'!$B$7</definedName>
    <definedName name="Squadra05B">'Fase a gironi'!$F$7</definedName>
    <definedName name="Squadra06">'Fase a gironi'!$B$8</definedName>
    <definedName name="Squadra06B">'Fase a gironi'!$F$8</definedName>
    <definedName name="Squadra07">'Fase a gironi'!$B$9</definedName>
    <definedName name="Squadra07B">'Fase a gironi'!$F$9</definedName>
    <definedName name="Squadra08">'Fase a gironi'!$B$10</definedName>
    <definedName name="Squadra08B">'Fase a gironi'!$F$10</definedName>
    <definedName name="Squadra09">'Fase a gironi'!$B$11</definedName>
    <definedName name="Squadra09B">'Fase a gironi'!$F$11</definedName>
    <definedName name="Squadra10">'Fase a gironi'!$B$12</definedName>
    <definedName name="Squadra10B">'Fase a gironi'!$F$12</definedName>
    <definedName name="Squadra11">'Fase a gironi'!$B$13</definedName>
    <definedName name="Squadra11B">'Fase a gironi'!$F$13</definedName>
    <definedName name="Squadra12">'Fase a gironi'!$B$14</definedName>
    <definedName name="Squadra12B">'Fase a gironi'!$F$14</definedName>
    <definedName name="SquadraA1">#REF!</definedName>
    <definedName name="SquadraA2">#REF!</definedName>
    <definedName name="SquadraA3">#REF!</definedName>
    <definedName name="SquadraB1">#REF!</definedName>
    <definedName name="SquadraB2">#REF!</definedName>
    <definedName name="SquadraB3">#REF!</definedName>
    <definedName name="SquadraC1">#REF!</definedName>
    <definedName name="SquadraC2">#REF!</definedName>
    <definedName name="SquadraC3">#REF!</definedName>
    <definedName name="SquadraD1">#REF!</definedName>
    <definedName name="SquadraD2">#REF!</definedName>
    <definedName name="SquadraD3">#REF!</definedName>
    <definedName name="SquadraE1">#REF!</definedName>
    <definedName name="SquadraE2">#REF!</definedName>
    <definedName name="SquadraE3">#REF!</definedName>
    <definedName name="SquadraF1">#REF!</definedName>
    <definedName name="SquadraF2">#REF!</definedName>
    <definedName name="SquadraF3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  <c r="G64" i="1"/>
  <c r="F70" i="1"/>
  <c r="F64" i="1"/>
  <c r="F71" i="1"/>
  <c r="G63" i="1"/>
  <c r="F69" i="1"/>
  <c r="F63" i="1"/>
  <c r="F68" i="1"/>
  <c r="G62" i="1"/>
  <c r="F67" i="1"/>
  <c r="F62" i="1"/>
  <c r="B72" i="1"/>
  <c r="C64" i="1"/>
  <c r="B70" i="1"/>
  <c r="B64" i="1"/>
  <c r="B71" i="1"/>
  <c r="C63" i="1"/>
  <c r="B69" i="1"/>
  <c r="B63" i="1"/>
  <c r="B68" i="1"/>
  <c r="C62" i="1"/>
  <c r="B67" i="1"/>
  <c r="B62" i="1"/>
  <c r="F45" i="1"/>
  <c r="G37" i="1"/>
  <c r="F43" i="1"/>
  <c r="F37" i="1"/>
  <c r="F44" i="1"/>
  <c r="G36" i="1"/>
  <c r="F42" i="1"/>
  <c r="F36" i="1"/>
  <c r="F41" i="1"/>
  <c r="G35" i="1"/>
  <c r="F40" i="1"/>
  <c r="F35" i="1"/>
  <c r="B45" i="1"/>
  <c r="C37" i="1"/>
  <c r="B43" i="1"/>
  <c r="B37" i="1"/>
  <c r="B44" i="1"/>
  <c r="C36" i="1"/>
  <c r="B42" i="1"/>
  <c r="B36" i="1"/>
  <c r="B41" i="1"/>
  <c r="C35" i="1"/>
  <c r="B40" i="1"/>
  <c r="B35" i="1"/>
  <c r="G61" i="1"/>
  <c r="F61" i="1"/>
  <c r="G60" i="1"/>
  <c r="F60" i="1"/>
  <c r="G59" i="1"/>
  <c r="F59" i="1"/>
  <c r="C61" i="1"/>
  <c r="B61" i="1"/>
  <c r="C60" i="1"/>
  <c r="B60" i="1"/>
  <c r="C59" i="1"/>
  <c r="B59" i="1"/>
  <c r="G34" i="1"/>
  <c r="F34" i="1"/>
  <c r="G33" i="1"/>
  <c r="F33" i="1"/>
  <c r="G32" i="1"/>
  <c r="F32" i="1"/>
  <c r="C34" i="1"/>
  <c r="B34" i="1"/>
  <c r="C33" i="1"/>
  <c r="B33" i="1"/>
  <c r="C32" i="1"/>
  <c r="B32" i="1"/>
  <c r="G58" i="1"/>
  <c r="F58" i="1"/>
  <c r="G57" i="1"/>
  <c r="F57" i="1"/>
  <c r="G56" i="1"/>
  <c r="F56" i="1"/>
  <c r="C58" i="1"/>
  <c r="B58" i="1"/>
  <c r="C57" i="1"/>
  <c r="B57" i="1"/>
  <c r="C56" i="1"/>
  <c r="B56" i="1"/>
  <c r="G31" i="1"/>
  <c r="F31" i="1"/>
  <c r="G30" i="1"/>
  <c r="F30" i="1"/>
  <c r="G29" i="1"/>
  <c r="F29" i="1"/>
  <c r="C31" i="1"/>
  <c r="B31" i="1"/>
  <c r="C30" i="1"/>
  <c r="B30" i="1"/>
  <c r="C29" i="1"/>
  <c r="B29" i="1"/>
  <c r="G55" i="1"/>
  <c r="F55" i="1"/>
  <c r="G54" i="1"/>
  <c r="F54" i="1"/>
  <c r="G53" i="1"/>
  <c r="F53" i="1"/>
  <c r="C55" i="1"/>
  <c r="B55" i="1"/>
  <c r="C54" i="1"/>
  <c r="B54" i="1"/>
  <c r="C53" i="1"/>
  <c r="B53" i="1"/>
  <c r="G28" i="1"/>
  <c r="F28" i="1"/>
  <c r="G27" i="1"/>
  <c r="F27" i="1"/>
  <c r="G26" i="1"/>
  <c r="F26" i="1"/>
  <c r="C28" i="1"/>
  <c r="B28" i="1"/>
  <c r="C27" i="1"/>
  <c r="B27" i="1"/>
  <c r="C26" i="1"/>
  <c r="B26" i="1"/>
  <c r="G52" i="1"/>
  <c r="F52" i="1"/>
  <c r="G51" i="1"/>
  <c r="F51" i="1"/>
  <c r="G50" i="1"/>
  <c r="F50" i="1"/>
  <c r="C52" i="1"/>
  <c r="B52" i="1"/>
  <c r="C51" i="1"/>
  <c r="B51" i="1"/>
  <c r="C50" i="1"/>
  <c r="B50" i="1"/>
  <c r="G25" i="1"/>
  <c r="F25" i="1"/>
  <c r="G24" i="1"/>
  <c r="F24" i="1"/>
  <c r="G23" i="1"/>
  <c r="F23" i="1"/>
  <c r="C25" i="1"/>
  <c r="B25" i="1"/>
  <c r="C24" i="1"/>
  <c r="B24" i="1"/>
  <c r="C23" i="1"/>
  <c r="B23" i="1"/>
  <c r="D60" i="3"/>
  <c r="E60" i="3"/>
  <c r="D61" i="3"/>
  <c r="E61" i="3"/>
  <c r="E59" i="3"/>
  <c r="D59" i="3"/>
  <c r="D48" i="3"/>
  <c r="E48" i="3"/>
  <c r="D49" i="3"/>
  <c r="E49" i="3"/>
  <c r="E47" i="3"/>
  <c r="D47" i="3"/>
  <c r="E35" i="3"/>
  <c r="E36" i="3"/>
  <c r="E37" i="3"/>
  <c r="D36" i="3"/>
  <c r="D37" i="3"/>
  <c r="D35" i="3"/>
  <c r="D24" i="3"/>
  <c r="E24" i="3"/>
  <c r="D25" i="3"/>
  <c r="E25" i="3"/>
  <c r="E23" i="3"/>
  <c r="D23" i="3"/>
  <c r="D57" i="3"/>
  <c r="E57" i="3"/>
  <c r="D58" i="3"/>
  <c r="E58" i="3"/>
  <c r="E56" i="3"/>
  <c r="D56" i="3"/>
  <c r="E44" i="3"/>
  <c r="E45" i="3"/>
  <c r="E46" i="3"/>
  <c r="D45" i="3"/>
  <c r="D46" i="3"/>
  <c r="D44" i="3"/>
  <c r="E32" i="3"/>
  <c r="E33" i="3"/>
  <c r="E34" i="3"/>
  <c r="D33" i="3"/>
  <c r="D34" i="3"/>
  <c r="D32" i="3"/>
  <c r="E20" i="3"/>
  <c r="E21" i="3"/>
  <c r="E22" i="3"/>
  <c r="D21" i="3"/>
  <c r="D22" i="3"/>
  <c r="D20" i="3"/>
  <c r="E53" i="3"/>
  <c r="E54" i="3"/>
  <c r="E55" i="3"/>
  <c r="D54" i="3"/>
  <c r="D55" i="3"/>
  <c r="D53" i="3"/>
  <c r="E41" i="3"/>
  <c r="E42" i="3"/>
  <c r="E43" i="3"/>
  <c r="D42" i="3"/>
  <c r="D43" i="3"/>
  <c r="D41" i="3"/>
  <c r="E29" i="3"/>
  <c r="E30" i="3"/>
  <c r="E31" i="3"/>
  <c r="D30" i="3"/>
  <c r="D31" i="3"/>
  <c r="D29" i="3"/>
  <c r="E17" i="3"/>
  <c r="E18" i="3"/>
  <c r="E19" i="3"/>
  <c r="D18" i="3"/>
  <c r="D19" i="3"/>
  <c r="D17" i="3"/>
  <c r="D51" i="3"/>
  <c r="E51" i="3"/>
  <c r="D52" i="3"/>
  <c r="E52" i="3"/>
  <c r="E50" i="3"/>
  <c r="D50" i="3"/>
  <c r="D39" i="3"/>
  <c r="E39" i="3"/>
  <c r="D40" i="3"/>
  <c r="E40" i="3"/>
  <c r="E38" i="3"/>
  <c r="D38" i="3"/>
  <c r="D27" i="3"/>
  <c r="E27" i="3"/>
  <c r="D28" i="3"/>
  <c r="E28" i="3"/>
  <c r="E26" i="3"/>
  <c r="D26" i="3"/>
  <c r="D15" i="3"/>
  <c r="E15" i="3"/>
  <c r="D16" i="3"/>
  <c r="E16" i="3"/>
  <c r="E14" i="3"/>
  <c r="D14" i="3"/>
  <c r="D12" i="3"/>
  <c r="E12" i="3"/>
  <c r="D13" i="3"/>
  <c r="E13" i="3"/>
  <c r="E11" i="3"/>
  <c r="D11" i="3"/>
  <c r="D9" i="3"/>
  <c r="E9" i="3"/>
  <c r="D10" i="3"/>
  <c r="E10" i="3"/>
  <c r="E8" i="3"/>
  <c r="D8" i="3"/>
  <c r="D6" i="3"/>
  <c r="E6" i="3"/>
  <c r="D7" i="3"/>
  <c r="E7" i="3"/>
  <c r="E5" i="3"/>
  <c r="D5" i="3"/>
  <c r="D3" i="3"/>
  <c r="E3" i="3"/>
  <c r="D4" i="3"/>
  <c r="E4" i="3"/>
  <c r="E2" i="3"/>
  <c r="D2" i="3"/>
  <c r="F66" i="1"/>
  <c r="B66" i="1"/>
  <c r="F49" i="1"/>
  <c r="B49" i="1"/>
  <c r="F39" i="1"/>
  <c r="B39" i="1"/>
  <c r="F22" i="1"/>
  <c r="B22" i="1"/>
</calcChain>
</file>

<file path=xl/sharedStrings.xml><?xml version="1.0" encoding="utf-8"?>
<sst xmlns="http://schemas.openxmlformats.org/spreadsheetml/2006/main" count="438" uniqueCount="79">
  <si>
    <t>Classifica precedente - Serie A</t>
  </si>
  <si>
    <t>Classifica precedente - Serie B</t>
  </si>
  <si>
    <t>1-a</t>
  </si>
  <si>
    <t>2-a</t>
  </si>
  <si>
    <t>3-a</t>
  </si>
  <si>
    <t>4-a</t>
  </si>
  <si>
    <t>5-a</t>
  </si>
  <si>
    <t>6-a</t>
  </si>
  <si>
    <t>7-a</t>
  </si>
  <si>
    <t>8-a</t>
  </si>
  <si>
    <t>9-a</t>
  </si>
  <si>
    <t>10-a</t>
  </si>
  <si>
    <t>11-a</t>
  </si>
  <si>
    <t>12-a</t>
  </si>
  <si>
    <t>FANTALEGA 2001</t>
  </si>
  <si>
    <t>COPPA DI LEGA: FASE A GIRONI</t>
  </si>
  <si>
    <t>GIRONE  A</t>
  </si>
  <si>
    <t>GIRONE  B</t>
  </si>
  <si>
    <t>GIRONE  C</t>
  </si>
  <si>
    <t>GIRONE  D</t>
  </si>
  <si>
    <t>NumeroTurno</t>
  </si>
  <si>
    <t>GiornataCampionato</t>
  </si>
  <si>
    <t>NumeroPartita</t>
  </si>
  <si>
    <t>NomeSquadraCasa</t>
  </si>
  <si>
    <t>NomeSquadraTrasferta</t>
  </si>
  <si>
    <t>Coppa 1-a partita</t>
  </si>
  <si>
    <t/>
  </si>
  <si>
    <t>Coppa 2-a partita</t>
  </si>
  <si>
    <t>Coppa 3-a partita</t>
  </si>
  <si>
    <t>Coppa 4-a partita</t>
  </si>
  <si>
    <t>Coppa 5-a partita</t>
  </si>
  <si>
    <t>Coppa ripescaggi 1° turno</t>
  </si>
  <si>
    <t>3^C</t>
  </si>
  <si>
    <t>4^D</t>
  </si>
  <si>
    <t>3^B</t>
  </si>
  <si>
    <t>4^A</t>
  </si>
  <si>
    <t>3^D</t>
  </si>
  <si>
    <t>4^C</t>
  </si>
  <si>
    <t>3^A</t>
  </si>
  <si>
    <t>4^B</t>
  </si>
  <si>
    <t>Coppa ripescaggi 2° turno</t>
  </si>
  <si>
    <t>2^B</t>
  </si>
  <si>
    <t>2^C</t>
  </si>
  <si>
    <t>2^A</t>
  </si>
  <si>
    <t>2^D</t>
  </si>
  <si>
    <t>Coppa quarti andata</t>
  </si>
  <si>
    <t>Vincente Girone A</t>
  </si>
  <si>
    <t>Vincente Girone D</t>
  </si>
  <si>
    <t>Vincente Girone B</t>
  </si>
  <si>
    <t>Vincente Girone C</t>
  </si>
  <si>
    <t>Coppa quarti ritorno</t>
  </si>
  <si>
    <t>Coppa semifinali andata</t>
  </si>
  <si>
    <t>Coppa semifinali ritorno</t>
  </si>
  <si>
    <t>Coppa finale andata</t>
  </si>
  <si>
    <t>Coppa finale ritorno</t>
  </si>
  <si>
    <t>FC Atomic United</t>
  </si>
  <si>
    <t>The Saints</t>
  </si>
  <si>
    <t> Bonny</t>
  </si>
  <si>
    <t> Pocoto</t>
  </si>
  <si>
    <t> Real Casin</t>
  </si>
  <si>
    <t> Eta Beta</t>
  </si>
  <si>
    <t> Atletico Licola</t>
  </si>
  <si>
    <t> Elephants</t>
  </si>
  <si>
    <t> Granata South Force</t>
  </si>
  <si>
    <t> Momenti di Gloria</t>
  </si>
  <si>
    <t> Streetfighter Torino</t>
  </si>
  <si>
    <t> Strong Eagles</t>
  </si>
  <si>
    <t xml:space="preserve"> Elkjaer Team</t>
  </si>
  <si>
    <t> Canarini FC</t>
  </si>
  <si>
    <t> Red Star Cogoleto</t>
  </si>
  <si>
    <t> Virtus Cortez</t>
  </si>
  <si>
    <t> Arizona UTD</t>
  </si>
  <si>
    <t> Hellenic</t>
  </si>
  <si>
    <t> Kociss</t>
  </si>
  <si>
    <t> Austria 2006</t>
  </si>
  <si>
    <t> Armata Granata</t>
  </si>
  <si>
    <t> Not Today</t>
  </si>
  <si>
    <t> Calcio Catania</t>
  </si>
  <si>
    <t> Neapolis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</si>
</sst>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;\-"/>
  </numFmts>
  <fonts count="10" x14ac:knownFonts="1">
    <font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36"/>
      <color indexed="9"/>
      <name val="Times New Roman"/>
      <family val="1"/>
    </font>
    <font>
      <sz val="36"/>
      <name val="Times New Roman"/>
      <family val="1"/>
    </font>
    <font>
      <b/>
      <sz val="16"/>
      <color indexed="9"/>
      <name val="Times New Roman"/>
      <family val="1"/>
    </font>
    <font>
      <sz val="16"/>
      <name val="Times New Roman"/>
      <family val="1"/>
    </font>
    <font>
      <b/>
      <sz val="14"/>
      <color indexed="10"/>
      <name val="Times New Roman"/>
      <family val="1"/>
    </font>
    <font>
      <sz val="14"/>
      <color indexed="12"/>
      <name val="Times New Roman"/>
      <family val="1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9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4" fontId="0" fillId="4" borderId="2" xfId="0" applyNumberFormat="1" applyFill="1" applyBorder="1" applyAlignment="1">
      <alignment horizontal="left" vertical="center"/>
    </xf>
    <xf numFmtId="164" fontId="1" fillId="3" borderId="3" xfId="0" applyNumberFormat="1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4" fontId="0" fillId="4" borderId="3" xfId="0" applyNumberFormat="1" applyFill="1" applyBorder="1" applyAlignment="1">
      <alignment horizontal="left" vertical="center"/>
    </xf>
    <xf numFmtId="164" fontId="0" fillId="3" borderId="4" xfId="0" applyNumberForma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64" fontId="0" fillId="4" borderId="4" xfId="0" applyNumberForma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</cellXfs>
  <cellStyles count="2">
    <cellStyle name="Normale" xfId="0" builtinId="0"/>
    <cellStyle name="Normale 2" xfId="1" xr:uid="{3EE4227D-FD56-4C32-808D-13BFB1EE46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H72"/>
  <sheetViews>
    <sheetView showGridLines="0" tabSelected="1" topLeftCell="A25" zoomScaleNormal="100" workbookViewId="0">
      <selection activeCell="J14" sqref="J14"/>
    </sheetView>
  </sheetViews>
  <sheetFormatPr defaultColWidth="9.33203125" defaultRowHeight="12.75" x14ac:dyDescent="0.2"/>
  <cols>
    <col min="1" max="1" width="2.83203125" style="2" customWidth="1"/>
    <col min="2" max="2" width="23.83203125" style="1" customWidth="1"/>
    <col min="3" max="3" width="10.83203125" style="1" customWidth="1"/>
    <col min="4" max="4" width="13.83203125" style="1" customWidth="1"/>
    <col min="5" max="5" width="6.83203125" style="2" customWidth="1"/>
    <col min="6" max="6" width="23.83203125" style="1" customWidth="1"/>
    <col min="7" max="7" width="10.83203125" style="1" customWidth="1"/>
    <col min="8" max="8" width="13.83203125" style="1" customWidth="1"/>
    <col min="9" max="16384" width="9.33203125" style="2"/>
  </cols>
  <sheetData>
    <row r="1" spans="2:8" ht="13.5" thickBot="1" x14ac:dyDescent="0.25"/>
    <row r="2" spans="2:8" ht="13.5" customHeight="1" x14ac:dyDescent="0.2">
      <c r="B2" s="26" t="s">
        <v>0</v>
      </c>
      <c r="C2" s="26"/>
      <c r="F2" s="26" t="s">
        <v>1</v>
      </c>
      <c r="G2" s="26"/>
    </row>
    <row r="3" spans="2:8" ht="13.5" customHeight="1" x14ac:dyDescent="0.2">
      <c r="B3" s="4" t="s">
        <v>57</v>
      </c>
      <c r="C3" s="5" t="s">
        <v>2</v>
      </c>
      <c r="D3" s="2"/>
      <c r="F3" s="6" t="s">
        <v>56</v>
      </c>
      <c r="G3" s="5" t="s">
        <v>2</v>
      </c>
      <c r="H3" s="2"/>
    </row>
    <row r="4" spans="2:8" ht="13.5" customHeight="1" x14ac:dyDescent="0.2">
      <c r="B4" s="7" t="s">
        <v>58</v>
      </c>
      <c r="C4" s="8" t="s">
        <v>3</v>
      </c>
      <c r="D4" s="2"/>
      <c r="F4" s="9" t="s">
        <v>55</v>
      </c>
      <c r="G4" s="8" t="s">
        <v>3</v>
      </c>
      <c r="H4" s="2"/>
    </row>
    <row r="5" spans="2:8" ht="13.5" customHeight="1" x14ac:dyDescent="0.2">
      <c r="B5" s="7" t="s">
        <v>59</v>
      </c>
      <c r="C5" s="8" t="s">
        <v>4</v>
      </c>
      <c r="D5" s="2"/>
      <c r="F5" s="9" t="s">
        <v>69</v>
      </c>
      <c r="G5" s="8" t="s">
        <v>4</v>
      </c>
      <c r="H5" s="2"/>
    </row>
    <row r="6" spans="2:8" ht="13.5" customHeight="1" x14ac:dyDescent="0.2">
      <c r="B6" s="7" t="s">
        <v>60</v>
      </c>
      <c r="C6" s="8" t="s">
        <v>5</v>
      </c>
      <c r="D6" s="2"/>
      <c r="F6" s="9" t="s">
        <v>70</v>
      </c>
      <c r="G6" s="8" t="s">
        <v>5</v>
      </c>
      <c r="H6" s="2"/>
    </row>
    <row r="7" spans="2:8" ht="13.5" customHeight="1" x14ac:dyDescent="0.2">
      <c r="B7" s="7" t="s">
        <v>61</v>
      </c>
      <c r="C7" s="8" t="s">
        <v>6</v>
      </c>
      <c r="D7" s="2"/>
      <c r="F7" s="9" t="s">
        <v>71</v>
      </c>
      <c r="G7" s="8" t="s">
        <v>6</v>
      </c>
      <c r="H7" s="2"/>
    </row>
    <row r="8" spans="2:8" ht="13.5" customHeight="1" x14ac:dyDescent="0.2">
      <c r="B8" s="7" t="s">
        <v>62</v>
      </c>
      <c r="C8" s="8" t="s">
        <v>7</v>
      </c>
      <c r="D8" s="2"/>
      <c r="F8" s="9" t="s">
        <v>72</v>
      </c>
      <c r="G8" s="8" t="s">
        <v>7</v>
      </c>
      <c r="H8" s="2"/>
    </row>
    <row r="9" spans="2:8" ht="13.5" customHeight="1" x14ac:dyDescent="0.2">
      <c r="B9" s="7" t="s">
        <v>63</v>
      </c>
      <c r="C9" s="8" t="s">
        <v>8</v>
      </c>
      <c r="D9" s="2"/>
      <c r="F9" s="9" t="s">
        <v>73</v>
      </c>
      <c r="G9" s="8" t="s">
        <v>8</v>
      </c>
      <c r="H9" s="2"/>
    </row>
    <row r="10" spans="2:8" ht="13.5" customHeight="1" x14ac:dyDescent="0.2">
      <c r="B10" s="7" t="s">
        <v>64</v>
      </c>
      <c r="C10" s="8" t="s">
        <v>9</v>
      </c>
      <c r="D10" s="2"/>
      <c r="F10" s="9" t="s">
        <v>74</v>
      </c>
      <c r="G10" s="8" t="s">
        <v>9</v>
      </c>
      <c r="H10" s="2"/>
    </row>
    <row r="11" spans="2:8" ht="13.5" customHeight="1" x14ac:dyDescent="0.2">
      <c r="B11" s="7" t="s">
        <v>65</v>
      </c>
      <c r="C11" s="8" t="s">
        <v>10</v>
      </c>
      <c r="D11" s="2"/>
      <c r="F11" s="9" t="s">
        <v>75</v>
      </c>
      <c r="G11" s="8" t="s">
        <v>10</v>
      </c>
      <c r="H11" s="2"/>
    </row>
    <row r="12" spans="2:8" ht="13.5" customHeight="1" x14ac:dyDescent="0.2">
      <c r="B12" s="7" t="s">
        <v>66</v>
      </c>
      <c r="C12" s="8" t="s">
        <v>11</v>
      </c>
      <c r="D12" s="2"/>
      <c r="F12" s="9" t="s">
        <v>76</v>
      </c>
      <c r="G12" s="8" t="s">
        <v>11</v>
      </c>
      <c r="H12" s="2"/>
    </row>
    <row r="13" spans="2:8" ht="13.5" customHeight="1" x14ac:dyDescent="0.2">
      <c r="B13" s="7" t="s">
        <v>67</v>
      </c>
      <c r="C13" s="8" t="s">
        <v>12</v>
      </c>
      <c r="D13" s="2"/>
      <c r="F13" s="9" t="s">
        <v>77</v>
      </c>
      <c r="G13" s="8" t="s">
        <v>12</v>
      </c>
      <c r="H13" s="2"/>
    </row>
    <row r="14" spans="2:8" ht="13.5" customHeight="1" thickBot="1" x14ac:dyDescent="0.25">
      <c r="B14" s="10" t="s">
        <v>68</v>
      </c>
      <c r="C14" s="11" t="s">
        <v>13</v>
      </c>
      <c r="D14" s="2"/>
      <c r="F14" s="12" t="s">
        <v>78</v>
      </c>
      <c r="G14" s="11" t="s">
        <v>13</v>
      </c>
      <c r="H14" s="2"/>
    </row>
    <row r="15" spans="2:8" ht="13.5" customHeight="1" x14ac:dyDescent="0.2"/>
    <row r="16" spans="2:8" s="13" customFormat="1" ht="51" customHeight="1" x14ac:dyDescent="0.2">
      <c r="B16" s="27" t="s">
        <v>14</v>
      </c>
      <c r="C16" s="27"/>
      <c r="D16" s="27"/>
      <c r="E16" s="27"/>
      <c r="F16" s="27"/>
      <c r="G16" s="27"/>
      <c r="H16" s="27"/>
    </row>
    <row r="17" spans="2:8" ht="13.5" customHeight="1" x14ac:dyDescent="0.2"/>
    <row r="18" spans="2:8" s="14" customFormat="1" ht="30" customHeight="1" x14ac:dyDescent="0.2">
      <c r="B18" s="28" t="s">
        <v>15</v>
      </c>
      <c r="C18" s="28"/>
      <c r="D18" s="28"/>
      <c r="E18" s="28"/>
      <c r="F18" s="28"/>
      <c r="G18" s="28"/>
      <c r="H18" s="28"/>
    </row>
    <row r="19" spans="2:8" ht="13.5" customHeight="1" x14ac:dyDescent="0.2"/>
    <row r="20" spans="2:8" s="15" customFormat="1" ht="18.75" x14ac:dyDescent="0.2">
      <c r="B20" s="25" t="s">
        <v>16</v>
      </c>
      <c r="C20" s="25"/>
      <c r="D20" s="25"/>
      <c r="F20" s="25" t="s">
        <v>17</v>
      </c>
      <c r="G20" s="25"/>
      <c r="H20" s="25"/>
    </row>
    <row r="21" spans="2:8" ht="13.5" thickBot="1" x14ac:dyDescent="0.25"/>
    <row r="22" spans="2:8" x14ac:dyDescent="0.2">
      <c r="B22" s="16" t="str">
        <f>B20&amp;":  Calendario"</f>
        <v>GIRONE  A:  Calendario</v>
      </c>
      <c r="C22" s="16"/>
      <c r="D22" s="16"/>
      <c r="F22" s="16" t="str">
        <f>F20&amp;":  Calendario"</f>
        <v>GIRONE  B:  Calendario</v>
      </c>
      <c r="G22" s="16"/>
      <c r="H22" s="16"/>
    </row>
    <row r="23" spans="2:8" x14ac:dyDescent="0.2">
      <c r="B23" s="17" t="str">
        <f>B40</f>
        <v> Bonny</v>
      </c>
      <c r="C23" s="17" t="str">
        <f>B45</f>
        <v> Neapolis</v>
      </c>
      <c r="D23" s="17"/>
      <c r="F23" s="17" t="str">
        <f>F40</f>
        <v> Pocoto</v>
      </c>
      <c r="G23" s="17" t="str">
        <f>F45</f>
        <v> Calcio Catania</v>
      </c>
      <c r="H23" s="17"/>
    </row>
    <row r="24" spans="2:8" x14ac:dyDescent="0.2">
      <c r="B24" s="18" t="str">
        <f>B41</f>
        <v> Momenti di Gloria</v>
      </c>
      <c r="C24" s="18" t="str">
        <f>B44</f>
        <v> Arizona UTD</v>
      </c>
      <c r="D24" s="18"/>
      <c r="F24" s="18" t="str">
        <f>F41</f>
        <v> Granata South Force</v>
      </c>
      <c r="G24" s="18" t="str">
        <f>F44</f>
        <v> Hellenic</v>
      </c>
      <c r="H24" s="18"/>
    </row>
    <row r="25" spans="2:8" x14ac:dyDescent="0.2">
      <c r="B25" s="18" t="str">
        <f>B42</f>
        <v> Streetfighter Torino</v>
      </c>
      <c r="C25" s="18" t="str">
        <f>B43</f>
        <v> Virtus Cortez</v>
      </c>
      <c r="D25" s="18"/>
      <c r="F25" s="18" t="str">
        <f>F42</f>
        <v> Strong Eagles</v>
      </c>
      <c r="G25" s="18" t="str">
        <f>F43</f>
        <v> Red Star Cogoleto</v>
      </c>
      <c r="H25" s="18"/>
    </row>
    <row r="26" spans="2:8" x14ac:dyDescent="0.2">
      <c r="B26" s="18" t="str">
        <f>B40</f>
        <v> Bonny</v>
      </c>
      <c r="C26" s="18" t="str">
        <f>B44</f>
        <v> Arizona UTD</v>
      </c>
      <c r="D26" s="18"/>
      <c r="F26" s="18" t="str">
        <f>F40</f>
        <v> Pocoto</v>
      </c>
      <c r="G26" s="18" t="str">
        <f>F44</f>
        <v> Hellenic</v>
      </c>
      <c r="H26" s="18"/>
    </row>
    <row r="27" spans="2:8" x14ac:dyDescent="0.2">
      <c r="B27" s="18" t="str">
        <f>B41</f>
        <v> Momenti di Gloria</v>
      </c>
      <c r="C27" s="18" t="str">
        <f>B43</f>
        <v> Virtus Cortez</v>
      </c>
      <c r="D27" s="18"/>
      <c r="F27" s="18" t="str">
        <f>F41</f>
        <v> Granata South Force</v>
      </c>
      <c r="G27" s="18" t="str">
        <f>F43</f>
        <v> Red Star Cogoleto</v>
      </c>
      <c r="H27" s="18"/>
    </row>
    <row r="28" spans="2:8" x14ac:dyDescent="0.2">
      <c r="B28" s="18" t="str">
        <f>B42</f>
        <v> Streetfighter Torino</v>
      </c>
      <c r="C28" s="18" t="str">
        <f>B45</f>
        <v> Neapolis</v>
      </c>
      <c r="D28" s="18"/>
      <c r="F28" s="18" t="str">
        <f>F42</f>
        <v> Strong Eagles</v>
      </c>
      <c r="G28" s="18" t="str">
        <f>F45</f>
        <v> Calcio Catania</v>
      </c>
      <c r="H28" s="18"/>
    </row>
    <row r="29" spans="2:8" x14ac:dyDescent="0.2">
      <c r="B29" s="18" t="str">
        <f>B40</f>
        <v> Bonny</v>
      </c>
      <c r="C29" s="18" t="str">
        <f>B43</f>
        <v> Virtus Cortez</v>
      </c>
      <c r="D29" s="18"/>
      <c r="F29" s="18" t="str">
        <f>F40</f>
        <v> Pocoto</v>
      </c>
      <c r="G29" s="18" t="str">
        <f>F43</f>
        <v> Red Star Cogoleto</v>
      </c>
      <c r="H29" s="18"/>
    </row>
    <row r="30" spans="2:8" x14ac:dyDescent="0.2">
      <c r="B30" s="18" t="str">
        <f>B41</f>
        <v> Momenti di Gloria</v>
      </c>
      <c r="C30" s="18" t="str">
        <f>B42</f>
        <v> Streetfighter Torino</v>
      </c>
      <c r="D30" s="18"/>
      <c r="F30" s="18" t="str">
        <f>F41</f>
        <v> Granata South Force</v>
      </c>
      <c r="G30" s="18" t="str">
        <f>F42</f>
        <v> Strong Eagles</v>
      </c>
      <c r="H30" s="18"/>
    </row>
    <row r="31" spans="2:8" x14ac:dyDescent="0.2">
      <c r="B31" s="18" t="str">
        <f>B44</f>
        <v> Arizona UTD</v>
      </c>
      <c r="C31" s="18" t="str">
        <f>B45</f>
        <v> Neapolis</v>
      </c>
      <c r="D31" s="18"/>
      <c r="F31" s="18" t="str">
        <f>F44</f>
        <v> Hellenic</v>
      </c>
      <c r="G31" s="18" t="str">
        <f>F45</f>
        <v> Calcio Catania</v>
      </c>
      <c r="H31" s="18"/>
    </row>
    <row r="32" spans="2:8" x14ac:dyDescent="0.2">
      <c r="B32" s="18" t="str">
        <f>B40</f>
        <v> Bonny</v>
      </c>
      <c r="C32" s="18" t="str">
        <f>B42</f>
        <v> Streetfighter Torino</v>
      </c>
      <c r="D32" s="18"/>
      <c r="F32" s="18" t="str">
        <f>F40</f>
        <v> Pocoto</v>
      </c>
      <c r="G32" s="18" t="str">
        <f>F42</f>
        <v> Strong Eagles</v>
      </c>
      <c r="H32" s="18"/>
    </row>
    <row r="33" spans="2:8" x14ac:dyDescent="0.2">
      <c r="B33" s="18" t="str">
        <f>B41</f>
        <v> Momenti di Gloria</v>
      </c>
      <c r="C33" s="18" t="str">
        <f>B45</f>
        <v> Neapolis</v>
      </c>
      <c r="D33" s="18"/>
      <c r="F33" s="18" t="str">
        <f>F41</f>
        <v> Granata South Force</v>
      </c>
      <c r="G33" s="18" t="str">
        <f>F45</f>
        <v> Calcio Catania</v>
      </c>
      <c r="H33" s="18"/>
    </row>
    <row r="34" spans="2:8" x14ac:dyDescent="0.2">
      <c r="B34" s="18" t="str">
        <f>B43</f>
        <v> Virtus Cortez</v>
      </c>
      <c r="C34" s="18" t="str">
        <f>B44</f>
        <v> Arizona UTD</v>
      </c>
      <c r="D34" s="18"/>
      <c r="F34" s="18" t="str">
        <f>F43</f>
        <v> Red Star Cogoleto</v>
      </c>
      <c r="G34" s="18" t="str">
        <f>F44</f>
        <v> Hellenic</v>
      </c>
      <c r="H34" s="18"/>
    </row>
    <row r="35" spans="2:8" x14ac:dyDescent="0.2">
      <c r="B35" s="18" t="str">
        <f>B40</f>
        <v> Bonny</v>
      </c>
      <c r="C35" s="18" t="str">
        <f>B41</f>
        <v> Momenti di Gloria</v>
      </c>
      <c r="D35" s="18"/>
      <c r="F35" s="18" t="str">
        <f>F40</f>
        <v> Pocoto</v>
      </c>
      <c r="G35" s="18" t="str">
        <f>F41</f>
        <v> Granata South Force</v>
      </c>
      <c r="H35" s="18"/>
    </row>
    <row r="36" spans="2:8" x14ac:dyDescent="0.2">
      <c r="B36" s="18" t="str">
        <f>B42</f>
        <v> Streetfighter Torino</v>
      </c>
      <c r="C36" s="18" t="str">
        <f>B44</f>
        <v> Arizona UTD</v>
      </c>
      <c r="D36" s="18"/>
      <c r="F36" s="18" t="str">
        <f>F42</f>
        <v> Strong Eagles</v>
      </c>
      <c r="G36" s="18" t="str">
        <f>F44</f>
        <v> Hellenic</v>
      </c>
      <c r="H36" s="18"/>
    </row>
    <row r="37" spans="2:8" ht="13.5" thickBot="1" x14ac:dyDescent="0.25">
      <c r="B37" s="19" t="str">
        <f>B43</f>
        <v> Virtus Cortez</v>
      </c>
      <c r="C37" s="19" t="str">
        <f>B45</f>
        <v> Neapolis</v>
      </c>
      <c r="D37" s="19"/>
      <c r="F37" s="19" t="str">
        <f>F43</f>
        <v> Red Star Cogoleto</v>
      </c>
      <c r="G37" s="19" t="str">
        <f>F45</f>
        <v> Calcio Catania</v>
      </c>
      <c r="H37" s="19"/>
    </row>
    <row r="38" spans="2:8" ht="14.25" customHeight="1" thickBot="1" x14ac:dyDescent="0.25"/>
    <row r="39" spans="2:8" x14ac:dyDescent="0.2">
      <c r="B39" s="16" t="str">
        <f>B20</f>
        <v>GIRONE  A</v>
      </c>
      <c r="C39" s="3"/>
      <c r="D39" s="3"/>
      <c r="F39" s="16" t="str">
        <f>F20</f>
        <v>GIRONE  B</v>
      </c>
      <c r="G39" s="3"/>
      <c r="H39" s="3"/>
    </row>
    <row r="40" spans="2:8" x14ac:dyDescent="0.2">
      <c r="B40" s="20" t="str">
        <f>Squadra01</f>
        <v> Bonny</v>
      </c>
      <c r="C40" s="5"/>
      <c r="D40" s="5"/>
      <c r="F40" s="20" t="str">
        <f>Squadra02</f>
        <v> Pocoto</v>
      </c>
      <c r="G40" s="5"/>
      <c r="H40" s="5"/>
    </row>
    <row r="41" spans="2:8" x14ac:dyDescent="0.2">
      <c r="B41" s="21" t="str">
        <f>Squadra08</f>
        <v> Momenti di Gloria</v>
      </c>
      <c r="C41" s="8"/>
      <c r="D41" s="8"/>
      <c r="F41" s="21" t="str">
        <f>Squadra07</f>
        <v> Granata South Force</v>
      </c>
      <c r="G41" s="8"/>
      <c r="H41" s="8"/>
    </row>
    <row r="42" spans="2:8" x14ac:dyDescent="0.2">
      <c r="B42" s="21" t="str">
        <f>Squadra09</f>
        <v> Streetfighter Torino</v>
      </c>
      <c r="C42" s="8"/>
      <c r="D42" s="8"/>
      <c r="F42" s="21" t="str">
        <f>Squadra10</f>
        <v> Strong Eagles</v>
      </c>
      <c r="G42" s="8"/>
      <c r="H42" s="8"/>
    </row>
    <row r="43" spans="2:8" x14ac:dyDescent="0.2">
      <c r="B43" s="21" t="str">
        <f>Squadra04B</f>
        <v> Virtus Cortez</v>
      </c>
      <c r="C43" s="8"/>
      <c r="D43" s="8"/>
      <c r="F43" s="21" t="str">
        <f>Squadra03B</f>
        <v> Red Star Cogoleto</v>
      </c>
      <c r="G43" s="8"/>
      <c r="H43" s="8"/>
    </row>
    <row r="44" spans="2:8" x14ac:dyDescent="0.2">
      <c r="B44" s="21" t="str">
        <f>Squadra05B</f>
        <v> Arizona UTD</v>
      </c>
      <c r="C44" s="8"/>
      <c r="D44" s="8"/>
      <c r="F44" s="21" t="str">
        <f>Squadra06B</f>
        <v> Hellenic</v>
      </c>
      <c r="G44" s="8"/>
      <c r="H44" s="8"/>
    </row>
    <row r="45" spans="2:8" ht="13.5" thickBot="1" x14ac:dyDescent="0.25">
      <c r="B45" s="22" t="str">
        <f>Squadra12B</f>
        <v> Neapolis</v>
      </c>
      <c r="C45" s="11"/>
      <c r="D45" s="11"/>
      <c r="F45" s="22" t="str">
        <f>Squadra11B</f>
        <v> Calcio Catania</v>
      </c>
      <c r="G45" s="11"/>
      <c r="H45" s="11"/>
    </row>
    <row r="46" spans="2:8" ht="30.75" customHeight="1" x14ac:dyDescent="0.2"/>
    <row r="47" spans="2:8" s="15" customFormat="1" ht="18.75" x14ac:dyDescent="0.2">
      <c r="B47" s="25" t="s">
        <v>18</v>
      </c>
      <c r="C47" s="25"/>
      <c r="D47" s="25"/>
      <c r="F47" s="25" t="s">
        <v>19</v>
      </c>
      <c r="G47" s="25"/>
      <c r="H47" s="25"/>
    </row>
    <row r="48" spans="2:8" ht="13.5" thickBot="1" x14ac:dyDescent="0.25"/>
    <row r="49" spans="2:8" x14ac:dyDescent="0.2">
      <c r="B49" s="16" t="str">
        <f>B47&amp;":  Calendario"</f>
        <v>GIRONE  C:  Calendario</v>
      </c>
      <c r="C49" s="16"/>
      <c r="D49" s="16"/>
      <c r="F49" s="16" t="str">
        <f>F47&amp;":  Calendario"</f>
        <v>GIRONE  D:  Calendario</v>
      </c>
      <c r="G49" s="16"/>
      <c r="H49" s="16"/>
    </row>
    <row r="50" spans="2:8" x14ac:dyDescent="0.2">
      <c r="B50" s="17" t="str">
        <f>B67</f>
        <v> Real Casin</v>
      </c>
      <c r="C50" s="17" t="str">
        <f>B72</f>
        <v> Not Today</v>
      </c>
      <c r="D50" s="17"/>
      <c r="F50" s="17" t="str">
        <f>F67</f>
        <v> Eta Beta</v>
      </c>
      <c r="G50" s="17" t="str">
        <f>F72</f>
        <v> Armata Granata</v>
      </c>
      <c r="H50" s="17"/>
    </row>
    <row r="51" spans="2:8" x14ac:dyDescent="0.2">
      <c r="B51" s="18" t="str">
        <f>B68</f>
        <v> Elephants</v>
      </c>
      <c r="C51" s="18" t="str">
        <f>B71</f>
        <v> Kociss</v>
      </c>
      <c r="D51" s="18"/>
      <c r="F51" s="18" t="str">
        <f>F68</f>
        <v> Atletico Licola</v>
      </c>
      <c r="G51" s="18" t="str">
        <f>F71</f>
        <v> Austria 2006</v>
      </c>
      <c r="H51" s="18"/>
    </row>
    <row r="52" spans="2:8" x14ac:dyDescent="0.2">
      <c r="B52" s="18" t="str">
        <f>B69</f>
        <v xml:space="preserve"> Elkjaer Team</v>
      </c>
      <c r="C52" s="18" t="str">
        <f>B70</f>
        <v>FC Atomic United</v>
      </c>
      <c r="D52" s="18"/>
      <c r="F52" s="18" t="str">
        <f>F69</f>
        <v> Canarini FC</v>
      </c>
      <c r="G52" s="18" t="str">
        <f>F70</f>
        <v>The Saints</v>
      </c>
      <c r="H52" s="18"/>
    </row>
    <row r="53" spans="2:8" x14ac:dyDescent="0.2">
      <c r="B53" s="18" t="str">
        <f>B67</f>
        <v> Real Casin</v>
      </c>
      <c r="C53" s="18" t="str">
        <f>B71</f>
        <v> Kociss</v>
      </c>
      <c r="D53" s="18"/>
      <c r="F53" s="18" t="str">
        <f>F67</f>
        <v> Eta Beta</v>
      </c>
      <c r="G53" s="18" t="str">
        <f>F71</f>
        <v> Austria 2006</v>
      </c>
      <c r="H53" s="18"/>
    </row>
    <row r="54" spans="2:8" x14ac:dyDescent="0.2">
      <c r="B54" s="18" t="str">
        <f>B68</f>
        <v> Elephants</v>
      </c>
      <c r="C54" s="18" t="str">
        <f>B70</f>
        <v>FC Atomic United</v>
      </c>
      <c r="D54" s="18"/>
      <c r="F54" s="18" t="str">
        <f>F68</f>
        <v> Atletico Licola</v>
      </c>
      <c r="G54" s="18" t="str">
        <f>F70</f>
        <v>The Saints</v>
      </c>
      <c r="H54" s="18"/>
    </row>
    <row r="55" spans="2:8" x14ac:dyDescent="0.2">
      <c r="B55" s="18" t="str">
        <f>B69</f>
        <v xml:space="preserve"> Elkjaer Team</v>
      </c>
      <c r="C55" s="18" t="str">
        <f>B72</f>
        <v> Not Today</v>
      </c>
      <c r="D55" s="18"/>
      <c r="F55" s="18" t="str">
        <f>F69</f>
        <v> Canarini FC</v>
      </c>
      <c r="G55" s="18" t="str">
        <f>F72</f>
        <v> Armata Granata</v>
      </c>
      <c r="H55" s="18"/>
    </row>
    <row r="56" spans="2:8" x14ac:dyDescent="0.2">
      <c r="B56" s="18" t="str">
        <f>B67</f>
        <v> Real Casin</v>
      </c>
      <c r="C56" s="18" t="str">
        <f>B70</f>
        <v>FC Atomic United</v>
      </c>
      <c r="D56" s="18"/>
      <c r="F56" s="18" t="str">
        <f>F67</f>
        <v> Eta Beta</v>
      </c>
      <c r="G56" s="18" t="str">
        <f>F70</f>
        <v>The Saints</v>
      </c>
      <c r="H56" s="18"/>
    </row>
    <row r="57" spans="2:8" x14ac:dyDescent="0.2">
      <c r="B57" s="18" t="str">
        <f>B68</f>
        <v> Elephants</v>
      </c>
      <c r="C57" s="18" t="str">
        <f>B69</f>
        <v xml:space="preserve"> Elkjaer Team</v>
      </c>
      <c r="D57" s="18"/>
      <c r="F57" s="18" t="str">
        <f>F68</f>
        <v> Atletico Licola</v>
      </c>
      <c r="G57" s="18" t="str">
        <f>F69</f>
        <v> Canarini FC</v>
      </c>
      <c r="H57" s="18"/>
    </row>
    <row r="58" spans="2:8" x14ac:dyDescent="0.2">
      <c r="B58" s="18" t="str">
        <f>B71</f>
        <v> Kociss</v>
      </c>
      <c r="C58" s="18" t="str">
        <f>B72</f>
        <v> Not Today</v>
      </c>
      <c r="D58" s="18"/>
      <c r="F58" s="18" t="str">
        <f>F71</f>
        <v> Austria 2006</v>
      </c>
      <c r="G58" s="18" t="str">
        <f>F72</f>
        <v> Armata Granata</v>
      </c>
      <c r="H58" s="18"/>
    </row>
    <row r="59" spans="2:8" x14ac:dyDescent="0.2">
      <c r="B59" s="18" t="str">
        <f>B67</f>
        <v> Real Casin</v>
      </c>
      <c r="C59" s="18" t="str">
        <f>B69</f>
        <v xml:space="preserve"> Elkjaer Team</v>
      </c>
      <c r="D59" s="18"/>
      <c r="F59" s="18" t="str">
        <f>F67</f>
        <v> Eta Beta</v>
      </c>
      <c r="G59" s="18" t="str">
        <f>F69</f>
        <v> Canarini FC</v>
      </c>
      <c r="H59" s="18"/>
    </row>
    <row r="60" spans="2:8" x14ac:dyDescent="0.2">
      <c r="B60" s="18" t="str">
        <f>B68</f>
        <v> Elephants</v>
      </c>
      <c r="C60" s="18" t="str">
        <f>B72</f>
        <v> Not Today</v>
      </c>
      <c r="D60" s="18"/>
      <c r="F60" s="18" t="str">
        <f>F68</f>
        <v> Atletico Licola</v>
      </c>
      <c r="G60" s="18" t="str">
        <f>F72</f>
        <v> Armata Granata</v>
      </c>
      <c r="H60" s="18"/>
    </row>
    <row r="61" spans="2:8" x14ac:dyDescent="0.2">
      <c r="B61" s="18" t="str">
        <f>B70</f>
        <v>FC Atomic United</v>
      </c>
      <c r="C61" s="18" t="str">
        <f>B71</f>
        <v> Kociss</v>
      </c>
      <c r="D61" s="18"/>
      <c r="F61" s="18" t="str">
        <f>F70</f>
        <v>The Saints</v>
      </c>
      <c r="G61" s="18" t="str">
        <f>F71</f>
        <v> Austria 2006</v>
      </c>
      <c r="H61" s="18"/>
    </row>
    <row r="62" spans="2:8" x14ac:dyDescent="0.2">
      <c r="B62" s="18" t="str">
        <f>B67</f>
        <v> Real Casin</v>
      </c>
      <c r="C62" s="18" t="str">
        <f>B68</f>
        <v> Elephants</v>
      </c>
      <c r="D62" s="18"/>
      <c r="F62" s="18" t="str">
        <f>F67</f>
        <v> Eta Beta</v>
      </c>
      <c r="G62" s="18" t="str">
        <f>F68</f>
        <v> Atletico Licola</v>
      </c>
      <c r="H62" s="18"/>
    </row>
    <row r="63" spans="2:8" x14ac:dyDescent="0.2">
      <c r="B63" s="18" t="str">
        <f>B69</f>
        <v xml:space="preserve"> Elkjaer Team</v>
      </c>
      <c r="C63" s="18" t="str">
        <f>B71</f>
        <v> Kociss</v>
      </c>
      <c r="D63" s="18"/>
      <c r="F63" s="18" t="str">
        <f>F69</f>
        <v> Canarini FC</v>
      </c>
      <c r="G63" s="18" t="str">
        <f>F71</f>
        <v> Austria 2006</v>
      </c>
      <c r="H63" s="18"/>
    </row>
    <row r="64" spans="2:8" ht="13.5" thickBot="1" x14ac:dyDescent="0.25">
      <c r="B64" s="19" t="str">
        <f>B70</f>
        <v>FC Atomic United</v>
      </c>
      <c r="C64" s="19" t="str">
        <f>B72</f>
        <v> Not Today</v>
      </c>
      <c r="D64" s="19"/>
      <c r="F64" s="19" t="str">
        <f>F70</f>
        <v>The Saints</v>
      </c>
      <c r="G64" s="19" t="str">
        <f>F72</f>
        <v> Armata Granata</v>
      </c>
      <c r="H64" s="19"/>
    </row>
    <row r="65" spans="2:8" ht="14.25" customHeight="1" thickBot="1" x14ac:dyDescent="0.25"/>
    <row r="66" spans="2:8" x14ac:dyDescent="0.2">
      <c r="B66" s="16" t="str">
        <f>B47</f>
        <v>GIRONE  C</v>
      </c>
      <c r="C66" s="3"/>
      <c r="D66" s="3"/>
      <c r="F66" s="16" t="str">
        <f>F47</f>
        <v>GIRONE  D</v>
      </c>
      <c r="G66" s="3"/>
      <c r="H66" s="3"/>
    </row>
    <row r="67" spans="2:8" x14ac:dyDescent="0.2">
      <c r="B67" s="20" t="str">
        <f>Squadra03</f>
        <v> Real Casin</v>
      </c>
      <c r="C67" s="5"/>
      <c r="D67" s="5"/>
      <c r="F67" s="20" t="str">
        <f>Squadra04</f>
        <v> Eta Beta</v>
      </c>
      <c r="G67" s="5"/>
      <c r="H67" s="5"/>
    </row>
    <row r="68" spans="2:8" x14ac:dyDescent="0.2">
      <c r="B68" s="23" t="str">
        <f>Squadra06</f>
        <v> Elephants</v>
      </c>
      <c r="C68" s="24"/>
      <c r="D68" s="24"/>
      <c r="F68" s="23" t="str">
        <f>Squadra05</f>
        <v> Atletico Licola</v>
      </c>
      <c r="G68" s="24"/>
      <c r="H68" s="24"/>
    </row>
    <row r="69" spans="2:8" x14ac:dyDescent="0.2">
      <c r="B69" s="23" t="str">
        <f>Squadra11</f>
        <v xml:space="preserve"> Elkjaer Team</v>
      </c>
      <c r="C69" s="24"/>
      <c r="D69" s="24"/>
      <c r="F69" s="21" t="str">
        <f>Squadra12</f>
        <v> Canarini FC</v>
      </c>
      <c r="G69" s="24"/>
      <c r="H69" s="24"/>
    </row>
    <row r="70" spans="2:8" x14ac:dyDescent="0.2">
      <c r="B70" s="21" t="str">
        <f>Squadra02B</f>
        <v>FC Atomic United</v>
      </c>
      <c r="C70" s="8"/>
      <c r="D70" s="8"/>
      <c r="F70" s="21" t="str">
        <f>Squadra01B</f>
        <v>The Saints</v>
      </c>
      <c r="G70" s="8"/>
      <c r="H70" s="8"/>
    </row>
    <row r="71" spans="2:8" x14ac:dyDescent="0.2">
      <c r="B71" s="21" t="str">
        <f>Squadra07B</f>
        <v> Kociss</v>
      </c>
      <c r="C71" s="8"/>
      <c r="D71" s="8"/>
      <c r="F71" s="21" t="str">
        <f>Squadra08B</f>
        <v> Austria 2006</v>
      </c>
      <c r="G71" s="8"/>
      <c r="H71" s="8"/>
    </row>
    <row r="72" spans="2:8" ht="13.5" thickBot="1" x14ac:dyDescent="0.25">
      <c r="B72" s="22" t="str">
        <f>Squadra10B</f>
        <v> Not Today</v>
      </c>
      <c r="C72" s="11"/>
      <c r="D72" s="11"/>
      <c r="F72" s="22" t="str">
        <f>Squadra09B</f>
        <v> Armata Granata</v>
      </c>
      <c r="G72" s="11"/>
      <c r="H72" s="11"/>
    </row>
  </sheetData>
  <mergeCells count="8">
    <mergeCell ref="B47:D47"/>
    <mergeCell ref="F47:H47"/>
    <mergeCell ref="B2:C2"/>
    <mergeCell ref="F2:G2"/>
    <mergeCell ref="B16:H16"/>
    <mergeCell ref="B18:H18"/>
    <mergeCell ref="B20:D20"/>
    <mergeCell ref="F20:H20"/>
  </mergeCells>
  <printOptions horizontalCentered="1" verticalCentered="1"/>
  <pageMargins left="0.32" right="0.27" top="0.78740157480314965" bottom="0.78740157480314965" header="0.51181102362204722" footer="0.51181102362204722"/>
  <pageSetup paperSize="9" orientation="portrait" horizontalDpi="180" verticalDpi="180" r:id="rId1"/>
  <headerFooter alignWithMargins="0">
    <oddHeader xml:space="preserve">&amp;CCALENDARIO PARTITE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3475D-14BF-4A70-A1D6-80199580C68B}">
  <dimension ref="A1:E83"/>
  <sheetViews>
    <sheetView workbookViewId="0">
      <selection activeCell="D2" sqref="D2:E83"/>
    </sheetView>
  </sheetViews>
  <sheetFormatPr defaultRowHeight="12.75" x14ac:dyDescent="0.2"/>
  <cols>
    <col min="1" max="1" width="11.83203125" bestFit="1" customWidth="1"/>
    <col min="2" max="2" width="21.83203125" bestFit="1" customWidth="1"/>
    <col min="3" max="3" width="12.33203125" bestFit="1" customWidth="1"/>
    <col min="4" max="4" width="17.33203125" bestFit="1" customWidth="1"/>
    <col min="5" max="5" width="19.5" bestFit="1" customWidth="1"/>
  </cols>
  <sheetData>
    <row r="1" spans="1:5" x14ac:dyDescent="0.2">
      <c r="A1" t="s">
        <v>20</v>
      </c>
      <c r="B1" t="s">
        <v>21</v>
      </c>
      <c r="C1" t="s">
        <v>22</v>
      </c>
      <c r="D1" t="s">
        <v>23</v>
      </c>
      <c r="E1" t="s">
        <v>24</v>
      </c>
    </row>
    <row r="2" spans="1:5" x14ac:dyDescent="0.2">
      <c r="A2">
        <v>1</v>
      </c>
      <c r="B2" t="s">
        <v>25</v>
      </c>
      <c r="C2">
        <v>1</v>
      </c>
      <c r="D2" t="str">
        <f>'Fase a gironi'!B23</f>
        <v> Bonny</v>
      </c>
      <c r="E2" t="str">
        <f>'Fase a gironi'!C23</f>
        <v> Neapolis</v>
      </c>
    </row>
    <row r="3" spans="1:5" x14ac:dyDescent="0.2">
      <c r="A3">
        <v>1</v>
      </c>
      <c r="B3" t="s">
        <v>25</v>
      </c>
      <c r="C3">
        <v>2</v>
      </c>
      <c r="D3" t="str">
        <f>'Fase a gironi'!B24</f>
        <v> Momenti di Gloria</v>
      </c>
      <c r="E3" t="str">
        <f>'Fase a gironi'!C24</f>
        <v> Arizona UTD</v>
      </c>
    </row>
    <row r="4" spans="1:5" x14ac:dyDescent="0.2">
      <c r="A4">
        <v>1</v>
      </c>
      <c r="B4" t="s">
        <v>25</v>
      </c>
      <c r="C4">
        <v>3</v>
      </c>
      <c r="D4" t="str">
        <f>'Fase a gironi'!B25</f>
        <v> Streetfighter Torino</v>
      </c>
      <c r="E4" t="str">
        <f>'Fase a gironi'!C25</f>
        <v> Virtus Cortez</v>
      </c>
    </row>
    <row r="5" spans="1:5" x14ac:dyDescent="0.2">
      <c r="A5">
        <v>1</v>
      </c>
      <c r="B5" t="s">
        <v>25</v>
      </c>
      <c r="C5">
        <v>4</v>
      </c>
      <c r="D5" t="str">
        <f>'Fase a gironi'!F23</f>
        <v> Pocoto</v>
      </c>
      <c r="E5" t="str">
        <f>'Fase a gironi'!G23</f>
        <v> Calcio Catania</v>
      </c>
    </row>
    <row r="6" spans="1:5" x14ac:dyDescent="0.2">
      <c r="A6">
        <v>1</v>
      </c>
      <c r="B6" t="s">
        <v>25</v>
      </c>
      <c r="C6">
        <v>5</v>
      </c>
      <c r="D6" t="str">
        <f>'Fase a gironi'!F24</f>
        <v> Granata South Force</v>
      </c>
      <c r="E6" t="str">
        <f>'Fase a gironi'!G24</f>
        <v> Hellenic</v>
      </c>
    </row>
    <row r="7" spans="1:5" x14ac:dyDescent="0.2">
      <c r="A7">
        <v>1</v>
      </c>
      <c r="B7" t="s">
        <v>25</v>
      </c>
      <c r="C7">
        <v>6</v>
      </c>
      <c r="D7" t="str">
        <f>'Fase a gironi'!F25</f>
        <v> Strong Eagles</v>
      </c>
      <c r="E7" t="str">
        <f>'Fase a gironi'!G25</f>
        <v> Red Star Cogoleto</v>
      </c>
    </row>
    <row r="8" spans="1:5" x14ac:dyDescent="0.2">
      <c r="A8">
        <v>1</v>
      </c>
      <c r="B8" t="s">
        <v>25</v>
      </c>
      <c r="C8">
        <v>7</v>
      </c>
      <c r="D8" t="str">
        <f>'Fase a gironi'!B50</f>
        <v> Real Casin</v>
      </c>
      <c r="E8" t="str">
        <f>'Fase a gironi'!C50</f>
        <v> Not Today</v>
      </c>
    </row>
    <row r="9" spans="1:5" x14ac:dyDescent="0.2">
      <c r="A9">
        <v>1</v>
      </c>
      <c r="B9" t="s">
        <v>25</v>
      </c>
      <c r="C9">
        <v>8</v>
      </c>
      <c r="D9" t="str">
        <f>'Fase a gironi'!B51</f>
        <v> Elephants</v>
      </c>
      <c r="E9" t="str">
        <f>'Fase a gironi'!C51</f>
        <v> Kociss</v>
      </c>
    </row>
    <row r="10" spans="1:5" x14ac:dyDescent="0.2">
      <c r="A10">
        <v>1</v>
      </c>
      <c r="B10" t="s">
        <v>25</v>
      </c>
      <c r="C10">
        <v>9</v>
      </c>
      <c r="D10" t="str">
        <f>'Fase a gironi'!B52</f>
        <v xml:space="preserve"> Elkjaer Team</v>
      </c>
      <c r="E10" t="str">
        <f>'Fase a gironi'!C52</f>
        <v>FC Atomic United</v>
      </c>
    </row>
    <row r="11" spans="1:5" x14ac:dyDescent="0.2">
      <c r="A11">
        <v>1</v>
      </c>
      <c r="B11" t="s">
        <v>25</v>
      </c>
      <c r="C11">
        <v>10</v>
      </c>
      <c r="D11" t="str">
        <f>'Fase a gironi'!F50</f>
        <v> Eta Beta</v>
      </c>
      <c r="E11" t="str">
        <f>'Fase a gironi'!G50</f>
        <v> Armata Granata</v>
      </c>
    </row>
    <row r="12" spans="1:5" x14ac:dyDescent="0.2">
      <c r="A12">
        <v>1</v>
      </c>
      <c r="B12" t="s">
        <v>25</v>
      </c>
      <c r="C12">
        <v>11</v>
      </c>
      <c r="D12" t="str">
        <f>'Fase a gironi'!F51</f>
        <v> Atletico Licola</v>
      </c>
      <c r="E12" t="str">
        <f>'Fase a gironi'!G51</f>
        <v> Austria 2006</v>
      </c>
    </row>
    <row r="13" spans="1:5" x14ac:dyDescent="0.2">
      <c r="A13">
        <v>1</v>
      </c>
      <c r="B13" t="s">
        <v>25</v>
      </c>
      <c r="C13">
        <v>12</v>
      </c>
      <c r="D13" t="str">
        <f>'Fase a gironi'!F52</f>
        <v> Canarini FC</v>
      </c>
      <c r="E13" t="str">
        <f>'Fase a gironi'!G52</f>
        <v>The Saints</v>
      </c>
    </row>
    <row r="14" spans="1:5" x14ac:dyDescent="0.2">
      <c r="A14">
        <v>1</v>
      </c>
      <c r="B14" t="s">
        <v>27</v>
      </c>
      <c r="C14">
        <v>1</v>
      </c>
      <c r="D14" t="str">
        <f>'Fase a gironi'!B26</f>
        <v> Bonny</v>
      </c>
      <c r="E14" t="str">
        <f>'Fase a gironi'!C26</f>
        <v> Arizona UTD</v>
      </c>
    </row>
    <row r="15" spans="1:5" x14ac:dyDescent="0.2">
      <c r="A15">
        <v>1</v>
      </c>
      <c r="B15" t="s">
        <v>27</v>
      </c>
      <c r="C15">
        <v>2</v>
      </c>
      <c r="D15" t="str">
        <f>'Fase a gironi'!B27</f>
        <v> Momenti di Gloria</v>
      </c>
      <c r="E15" t="str">
        <f>'Fase a gironi'!C27</f>
        <v> Virtus Cortez</v>
      </c>
    </row>
    <row r="16" spans="1:5" x14ac:dyDescent="0.2">
      <c r="A16">
        <v>1</v>
      </c>
      <c r="B16" t="s">
        <v>27</v>
      </c>
      <c r="C16">
        <v>3</v>
      </c>
      <c r="D16" t="str">
        <f>'Fase a gironi'!B28</f>
        <v> Streetfighter Torino</v>
      </c>
      <c r="E16" t="str">
        <f>'Fase a gironi'!C28</f>
        <v> Neapolis</v>
      </c>
    </row>
    <row r="17" spans="1:5" x14ac:dyDescent="0.2">
      <c r="A17">
        <v>1</v>
      </c>
      <c r="B17" t="s">
        <v>27</v>
      </c>
      <c r="C17">
        <v>4</v>
      </c>
      <c r="D17" t="str">
        <f>'Fase a gironi'!F26</f>
        <v> Pocoto</v>
      </c>
      <c r="E17" t="str">
        <f>'Fase a gironi'!G26</f>
        <v> Hellenic</v>
      </c>
    </row>
    <row r="18" spans="1:5" x14ac:dyDescent="0.2">
      <c r="A18">
        <v>1</v>
      </c>
      <c r="B18" t="s">
        <v>27</v>
      </c>
      <c r="C18">
        <v>5</v>
      </c>
      <c r="D18" t="str">
        <f>'Fase a gironi'!F27</f>
        <v> Granata South Force</v>
      </c>
      <c r="E18" t="str">
        <f>'Fase a gironi'!G27</f>
        <v> Red Star Cogoleto</v>
      </c>
    </row>
    <row r="19" spans="1:5" x14ac:dyDescent="0.2">
      <c r="A19">
        <v>1</v>
      </c>
      <c r="B19" t="s">
        <v>27</v>
      </c>
      <c r="C19">
        <v>6</v>
      </c>
      <c r="D19" t="str">
        <f>'Fase a gironi'!F28</f>
        <v> Strong Eagles</v>
      </c>
      <c r="E19" t="str">
        <f>'Fase a gironi'!G28</f>
        <v> Calcio Catania</v>
      </c>
    </row>
    <row r="20" spans="1:5" x14ac:dyDescent="0.2">
      <c r="A20">
        <v>1</v>
      </c>
      <c r="B20" t="s">
        <v>27</v>
      </c>
      <c r="C20">
        <v>7</v>
      </c>
      <c r="D20" t="str">
        <f>'Fase a gironi'!B53</f>
        <v> Real Casin</v>
      </c>
      <c r="E20" t="str">
        <f>'Fase a gironi'!C53</f>
        <v> Kociss</v>
      </c>
    </row>
    <row r="21" spans="1:5" x14ac:dyDescent="0.2">
      <c r="A21">
        <v>1</v>
      </c>
      <c r="B21" t="s">
        <v>27</v>
      </c>
      <c r="C21">
        <v>8</v>
      </c>
      <c r="D21" t="str">
        <f>'Fase a gironi'!B54</f>
        <v> Elephants</v>
      </c>
      <c r="E21" t="str">
        <f>'Fase a gironi'!C54</f>
        <v>FC Atomic United</v>
      </c>
    </row>
    <row r="22" spans="1:5" x14ac:dyDescent="0.2">
      <c r="A22">
        <v>1</v>
      </c>
      <c r="B22" t="s">
        <v>27</v>
      </c>
      <c r="C22">
        <v>9</v>
      </c>
      <c r="D22" t="str">
        <f>'Fase a gironi'!B55</f>
        <v xml:space="preserve"> Elkjaer Team</v>
      </c>
      <c r="E22" t="str">
        <f>'Fase a gironi'!C55</f>
        <v> Not Today</v>
      </c>
    </row>
    <row r="23" spans="1:5" x14ac:dyDescent="0.2">
      <c r="A23">
        <v>1</v>
      </c>
      <c r="B23" t="s">
        <v>27</v>
      </c>
      <c r="C23">
        <v>10</v>
      </c>
      <c r="D23" t="str">
        <f>'Fase a gironi'!F53</f>
        <v> Eta Beta</v>
      </c>
      <c r="E23" t="str">
        <f>'Fase a gironi'!G53</f>
        <v> Austria 2006</v>
      </c>
    </row>
    <row r="24" spans="1:5" x14ac:dyDescent="0.2">
      <c r="A24">
        <v>1</v>
      </c>
      <c r="B24" t="s">
        <v>27</v>
      </c>
      <c r="C24">
        <v>11</v>
      </c>
      <c r="D24" t="str">
        <f>'Fase a gironi'!F54</f>
        <v> Atletico Licola</v>
      </c>
      <c r="E24" t="str">
        <f>'Fase a gironi'!G54</f>
        <v>The Saints</v>
      </c>
    </row>
    <row r="25" spans="1:5" x14ac:dyDescent="0.2">
      <c r="A25">
        <v>1</v>
      </c>
      <c r="B25" t="s">
        <v>27</v>
      </c>
      <c r="C25">
        <v>12</v>
      </c>
      <c r="D25" t="str">
        <f>'Fase a gironi'!F55</f>
        <v> Canarini FC</v>
      </c>
      <c r="E25" t="str">
        <f>'Fase a gironi'!G55</f>
        <v> Armata Granata</v>
      </c>
    </row>
    <row r="26" spans="1:5" x14ac:dyDescent="0.2">
      <c r="A26">
        <v>1</v>
      </c>
      <c r="B26" t="s">
        <v>28</v>
      </c>
      <c r="C26">
        <v>1</v>
      </c>
      <c r="D26" t="str">
        <f>'Fase a gironi'!B29</f>
        <v> Bonny</v>
      </c>
      <c r="E26" t="str">
        <f>'Fase a gironi'!C29</f>
        <v> Virtus Cortez</v>
      </c>
    </row>
    <row r="27" spans="1:5" x14ac:dyDescent="0.2">
      <c r="A27">
        <v>1</v>
      </c>
      <c r="B27" t="s">
        <v>28</v>
      </c>
      <c r="C27">
        <v>2</v>
      </c>
      <c r="D27" t="str">
        <f>'Fase a gironi'!B30</f>
        <v> Momenti di Gloria</v>
      </c>
      <c r="E27" t="str">
        <f>'Fase a gironi'!C30</f>
        <v> Streetfighter Torino</v>
      </c>
    </row>
    <row r="28" spans="1:5" x14ac:dyDescent="0.2">
      <c r="A28">
        <v>1</v>
      </c>
      <c r="B28" t="s">
        <v>28</v>
      </c>
      <c r="C28">
        <v>3</v>
      </c>
      <c r="D28" t="str">
        <f>'Fase a gironi'!B31</f>
        <v> Arizona UTD</v>
      </c>
      <c r="E28" t="str">
        <f>'Fase a gironi'!C31</f>
        <v> Neapolis</v>
      </c>
    </row>
    <row r="29" spans="1:5" x14ac:dyDescent="0.2">
      <c r="A29">
        <v>1</v>
      </c>
      <c r="B29" t="s">
        <v>28</v>
      </c>
      <c r="C29">
        <v>4</v>
      </c>
      <c r="D29" t="str">
        <f>'Fase a gironi'!F29</f>
        <v> Pocoto</v>
      </c>
      <c r="E29" t="str">
        <f>'Fase a gironi'!G29</f>
        <v> Red Star Cogoleto</v>
      </c>
    </row>
    <row r="30" spans="1:5" x14ac:dyDescent="0.2">
      <c r="A30">
        <v>1</v>
      </c>
      <c r="B30" t="s">
        <v>28</v>
      </c>
      <c r="C30">
        <v>5</v>
      </c>
      <c r="D30" t="str">
        <f>'Fase a gironi'!F30</f>
        <v> Granata South Force</v>
      </c>
      <c r="E30" t="str">
        <f>'Fase a gironi'!G30</f>
        <v> Strong Eagles</v>
      </c>
    </row>
    <row r="31" spans="1:5" x14ac:dyDescent="0.2">
      <c r="A31">
        <v>1</v>
      </c>
      <c r="B31" t="s">
        <v>28</v>
      </c>
      <c r="C31">
        <v>6</v>
      </c>
      <c r="D31" t="str">
        <f>'Fase a gironi'!F31</f>
        <v> Hellenic</v>
      </c>
      <c r="E31" t="str">
        <f>'Fase a gironi'!G31</f>
        <v> Calcio Catania</v>
      </c>
    </row>
    <row r="32" spans="1:5" x14ac:dyDescent="0.2">
      <c r="A32">
        <v>1</v>
      </c>
      <c r="B32" t="s">
        <v>28</v>
      </c>
      <c r="C32">
        <v>7</v>
      </c>
      <c r="D32" t="str">
        <f>'Fase a gironi'!B56</f>
        <v> Real Casin</v>
      </c>
      <c r="E32" t="str">
        <f>'Fase a gironi'!C56</f>
        <v>FC Atomic United</v>
      </c>
    </row>
    <row r="33" spans="1:5" x14ac:dyDescent="0.2">
      <c r="A33">
        <v>1</v>
      </c>
      <c r="B33" t="s">
        <v>28</v>
      </c>
      <c r="C33">
        <v>8</v>
      </c>
      <c r="D33" t="str">
        <f>'Fase a gironi'!B57</f>
        <v> Elephants</v>
      </c>
      <c r="E33" t="str">
        <f>'Fase a gironi'!C57</f>
        <v xml:space="preserve"> Elkjaer Team</v>
      </c>
    </row>
    <row r="34" spans="1:5" x14ac:dyDescent="0.2">
      <c r="A34">
        <v>1</v>
      </c>
      <c r="B34" t="s">
        <v>28</v>
      </c>
      <c r="C34">
        <v>9</v>
      </c>
      <c r="D34" t="str">
        <f>'Fase a gironi'!B58</f>
        <v> Kociss</v>
      </c>
      <c r="E34" t="str">
        <f>'Fase a gironi'!C58</f>
        <v> Not Today</v>
      </c>
    </row>
    <row r="35" spans="1:5" x14ac:dyDescent="0.2">
      <c r="A35">
        <v>1</v>
      </c>
      <c r="B35" t="s">
        <v>28</v>
      </c>
      <c r="C35">
        <v>10</v>
      </c>
      <c r="D35" t="str">
        <f>'Fase a gironi'!F56</f>
        <v> Eta Beta</v>
      </c>
      <c r="E35" t="str">
        <f>'Fase a gironi'!G56</f>
        <v>The Saints</v>
      </c>
    </row>
    <row r="36" spans="1:5" x14ac:dyDescent="0.2">
      <c r="A36">
        <v>1</v>
      </c>
      <c r="B36" t="s">
        <v>28</v>
      </c>
      <c r="C36">
        <v>11</v>
      </c>
      <c r="D36" t="str">
        <f>'Fase a gironi'!F57</f>
        <v> Atletico Licola</v>
      </c>
      <c r="E36" t="str">
        <f>'Fase a gironi'!G57</f>
        <v> Canarini FC</v>
      </c>
    </row>
    <row r="37" spans="1:5" x14ac:dyDescent="0.2">
      <c r="A37">
        <v>1</v>
      </c>
      <c r="B37" t="s">
        <v>28</v>
      </c>
      <c r="C37">
        <v>12</v>
      </c>
      <c r="D37" t="str">
        <f>'Fase a gironi'!F58</f>
        <v> Austria 2006</v>
      </c>
      <c r="E37" t="str">
        <f>'Fase a gironi'!G58</f>
        <v> Armata Granata</v>
      </c>
    </row>
    <row r="38" spans="1:5" x14ac:dyDescent="0.2">
      <c r="A38">
        <v>1</v>
      </c>
      <c r="B38" t="s">
        <v>29</v>
      </c>
      <c r="C38">
        <v>1</v>
      </c>
      <c r="D38" t="str">
        <f>'Fase a gironi'!B32</f>
        <v> Bonny</v>
      </c>
      <c r="E38" t="str">
        <f>'Fase a gironi'!C32</f>
        <v> Streetfighter Torino</v>
      </c>
    </row>
    <row r="39" spans="1:5" x14ac:dyDescent="0.2">
      <c r="A39">
        <v>1</v>
      </c>
      <c r="B39" t="s">
        <v>29</v>
      </c>
      <c r="C39">
        <v>2</v>
      </c>
      <c r="D39" t="str">
        <f>'Fase a gironi'!B33</f>
        <v> Momenti di Gloria</v>
      </c>
      <c r="E39" t="str">
        <f>'Fase a gironi'!C33</f>
        <v> Neapolis</v>
      </c>
    </row>
    <row r="40" spans="1:5" x14ac:dyDescent="0.2">
      <c r="A40">
        <v>1</v>
      </c>
      <c r="B40" t="s">
        <v>29</v>
      </c>
      <c r="C40">
        <v>3</v>
      </c>
      <c r="D40" t="str">
        <f>'Fase a gironi'!B34</f>
        <v> Virtus Cortez</v>
      </c>
      <c r="E40" t="str">
        <f>'Fase a gironi'!C34</f>
        <v> Arizona UTD</v>
      </c>
    </row>
    <row r="41" spans="1:5" x14ac:dyDescent="0.2">
      <c r="A41">
        <v>1</v>
      </c>
      <c r="B41" t="s">
        <v>29</v>
      </c>
      <c r="C41">
        <v>4</v>
      </c>
      <c r="D41" t="str">
        <f>'Fase a gironi'!F32</f>
        <v> Pocoto</v>
      </c>
      <c r="E41" t="str">
        <f>'Fase a gironi'!G32</f>
        <v> Strong Eagles</v>
      </c>
    </row>
    <row r="42" spans="1:5" x14ac:dyDescent="0.2">
      <c r="A42">
        <v>1</v>
      </c>
      <c r="B42" t="s">
        <v>29</v>
      </c>
      <c r="C42">
        <v>5</v>
      </c>
      <c r="D42" t="str">
        <f>'Fase a gironi'!F33</f>
        <v> Granata South Force</v>
      </c>
      <c r="E42" t="str">
        <f>'Fase a gironi'!G33</f>
        <v> Calcio Catania</v>
      </c>
    </row>
    <row r="43" spans="1:5" x14ac:dyDescent="0.2">
      <c r="A43">
        <v>1</v>
      </c>
      <c r="B43" t="s">
        <v>29</v>
      </c>
      <c r="C43">
        <v>6</v>
      </c>
      <c r="D43" t="str">
        <f>'Fase a gironi'!F34</f>
        <v> Red Star Cogoleto</v>
      </c>
      <c r="E43" t="str">
        <f>'Fase a gironi'!G34</f>
        <v> Hellenic</v>
      </c>
    </row>
    <row r="44" spans="1:5" x14ac:dyDescent="0.2">
      <c r="A44">
        <v>1</v>
      </c>
      <c r="B44" t="s">
        <v>29</v>
      </c>
      <c r="C44">
        <v>7</v>
      </c>
      <c r="D44" t="str">
        <f>'Fase a gironi'!B59</f>
        <v> Real Casin</v>
      </c>
      <c r="E44" t="str">
        <f>'Fase a gironi'!C59</f>
        <v xml:space="preserve"> Elkjaer Team</v>
      </c>
    </row>
    <row r="45" spans="1:5" x14ac:dyDescent="0.2">
      <c r="A45">
        <v>1</v>
      </c>
      <c r="B45" t="s">
        <v>29</v>
      </c>
      <c r="C45">
        <v>8</v>
      </c>
      <c r="D45" t="str">
        <f>'Fase a gironi'!B60</f>
        <v> Elephants</v>
      </c>
      <c r="E45" t="str">
        <f>'Fase a gironi'!C60</f>
        <v> Not Today</v>
      </c>
    </row>
    <row r="46" spans="1:5" x14ac:dyDescent="0.2">
      <c r="A46">
        <v>1</v>
      </c>
      <c r="B46" t="s">
        <v>29</v>
      </c>
      <c r="C46">
        <v>9</v>
      </c>
      <c r="D46" t="str">
        <f>'Fase a gironi'!B61</f>
        <v>FC Atomic United</v>
      </c>
      <c r="E46" t="str">
        <f>'Fase a gironi'!C61</f>
        <v> Kociss</v>
      </c>
    </row>
    <row r="47" spans="1:5" x14ac:dyDescent="0.2">
      <c r="A47">
        <v>1</v>
      </c>
      <c r="B47" t="s">
        <v>29</v>
      </c>
      <c r="C47">
        <v>10</v>
      </c>
      <c r="D47" t="str">
        <f>'Fase a gironi'!F59</f>
        <v> Eta Beta</v>
      </c>
      <c r="E47" t="str">
        <f>'Fase a gironi'!G59</f>
        <v> Canarini FC</v>
      </c>
    </row>
    <row r="48" spans="1:5" x14ac:dyDescent="0.2">
      <c r="A48">
        <v>1</v>
      </c>
      <c r="B48" t="s">
        <v>29</v>
      </c>
      <c r="C48">
        <v>11</v>
      </c>
      <c r="D48" t="str">
        <f>'Fase a gironi'!F60</f>
        <v> Atletico Licola</v>
      </c>
      <c r="E48" t="str">
        <f>'Fase a gironi'!G60</f>
        <v> Armata Granata</v>
      </c>
    </row>
    <row r="49" spans="1:5" x14ac:dyDescent="0.2">
      <c r="A49">
        <v>1</v>
      </c>
      <c r="B49" t="s">
        <v>29</v>
      </c>
      <c r="C49">
        <v>12</v>
      </c>
      <c r="D49" t="str">
        <f>'Fase a gironi'!F61</f>
        <v>The Saints</v>
      </c>
      <c r="E49" t="str">
        <f>'Fase a gironi'!G61</f>
        <v> Austria 2006</v>
      </c>
    </row>
    <row r="50" spans="1:5" x14ac:dyDescent="0.2">
      <c r="A50">
        <v>1</v>
      </c>
      <c r="B50" t="s">
        <v>30</v>
      </c>
      <c r="C50">
        <v>1</v>
      </c>
      <c r="D50" t="str">
        <f>'Fase a gironi'!B35</f>
        <v> Bonny</v>
      </c>
      <c r="E50" t="str">
        <f>'Fase a gironi'!C35</f>
        <v> Momenti di Gloria</v>
      </c>
    </row>
    <row r="51" spans="1:5" x14ac:dyDescent="0.2">
      <c r="A51">
        <v>1</v>
      </c>
      <c r="B51" t="s">
        <v>30</v>
      </c>
      <c r="C51">
        <v>2</v>
      </c>
      <c r="D51" t="str">
        <f>'Fase a gironi'!B36</f>
        <v> Streetfighter Torino</v>
      </c>
      <c r="E51" t="str">
        <f>'Fase a gironi'!C36</f>
        <v> Arizona UTD</v>
      </c>
    </row>
    <row r="52" spans="1:5" x14ac:dyDescent="0.2">
      <c r="A52">
        <v>1</v>
      </c>
      <c r="B52" t="s">
        <v>30</v>
      </c>
      <c r="C52">
        <v>3</v>
      </c>
      <c r="D52" t="str">
        <f>'Fase a gironi'!B37</f>
        <v> Virtus Cortez</v>
      </c>
      <c r="E52" t="str">
        <f>'Fase a gironi'!C37</f>
        <v> Neapolis</v>
      </c>
    </row>
    <row r="53" spans="1:5" x14ac:dyDescent="0.2">
      <c r="A53">
        <v>1</v>
      </c>
      <c r="B53" t="s">
        <v>30</v>
      </c>
      <c r="C53">
        <v>4</v>
      </c>
      <c r="D53" t="str">
        <f>'Fase a gironi'!F35</f>
        <v> Pocoto</v>
      </c>
      <c r="E53" t="str">
        <f>'Fase a gironi'!G35</f>
        <v> Granata South Force</v>
      </c>
    </row>
    <row r="54" spans="1:5" x14ac:dyDescent="0.2">
      <c r="A54">
        <v>1</v>
      </c>
      <c r="B54" t="s">
        <v>30</v>
      </c>
      <c r="C54">
        <v>5</v>
      </c>
      <c r="D54" t="str">
        <f>'Fase a gironi'!F36</f>
        <v> Strong Eagles</v>
      </c>
      <c r="E54" t="str">
        <f>'Fase a gironi'!G36</f>
        <v> Hellenic</v>
      </c>
    </row>
    <row r="55" spans="1:5" x14ac:dyDescent="0.2">
      <c r="A55">
        <v>1</v>
      </c>
      <c r="B55" t="s">
        <v>30</v>
      </c>
      <c r="C55">
        <v>6</v>
      </c>
      <c r="D55" t="str">
        <f>'Fase a gironi'!F37</f>
        <v> Red Star Cogoleto</v>
      </c>
      <c r="E55" t="str">
        <f>'Fase a gironi'!G37</f>
        <v> Calcio Catania</v>
      </c>
    </row>
    <row r="56" spans="1:5" x14ac:dyDescent="0.2">
      <c r="A56">
        <v>1</v>
      </c>
      <c r="B56" t="s">
        <v>30</v>
      </c>
      <c r="C56">
        <v>7</v>
      </c>
      <c r="D56" t="str">
        <f>'Fase a gironi'!B62</f>
        <v> Real Casin</v>
      </c>
      <c r="E56" t="str">
        <f>'Fase a gironi'!C62</f>
        <v> Elephants</v>
      </c>
    </row>
    <row r="57" spans="1:5" x14ac:dyDescent="0.2">
      <c r="A57">
        <v>1</v>
      </c>
      <c r="B57" t="s">
        <v>30</v>
      </c>
      <c r="C57">
        <v>8</v>
      </c>
      <c r="D57" t="str">
        <f>'Fase a gironi'!B63</f>
        <v xml:space="preserve"> Elkjaer Team</v>
      </c>
      <c r="E57" t="str">
        <f>'Fase a gironi'!C63</f>
        <v> Kociss</v>
      </c>
    </row>
    <row r="58" spans="1:5" x14ac:dyDescent="0.2">
      <c r="A58">
        <v>1</v>
      </c>
      <c r="B58" t="s">
        <v>30</v>
      </c>
      <c r="C58">
        <v>9</v>
      </c>
      <c r="D58" t="str">
        <f>'Fase a gironi'!B64</f>
        <v>FC Atomic United</v>
      </c>
      <c r="E58" t="str">
        <f>'Fase a gironi'!C64</f>
        <v> Not Today</v>
      </c>
    </row>
    <row r="59" spans="1:5" x14ac:dyDescent="0.2">
      <c r="A59">
        <v>1</v>
      </c>
      <c r="B59" t="s">
        <v>30</v>
      </c>
      <c r="C59">
        <v>10</v>
      </c>
      <c r="D59" t="str">
        <f>'Fase a gironi'!F62</f>
        <v> Eta Beta</v>
      </c>
      <c r="E59" t="str">
        <f>'Fase a gironi'!G62</f>
        <v> Atletico Licola</v>
      </c>
    </row>
    <row r="60" spans="1:5" x14ac:dyDescent="0.2">
      <c r="A60">
        <v>1</v>
      </c>
      <c r="B60" t="s">
        <v>30</v>
      </c>
      <c r="C60">
        <v>11</v>
      </c>
      <c r="D60" t="str">
        <f>'Fase a gironi'!F63</f>
        <v> Canarini FC</v>
      </c>
      <c r="E60" t="str">
        <f>'Fase a gironi'!G63</f>
        <v> Austria 2006</v>
      </c>
    </row>
    <row r="61" spans="1:5" x14ac:dyDescent="0.2">
      <c r="A61">
        <v>1</v>
      </c>
      <c r="B61" t="s">
        <v>30</v>
      </c>
      <c r="C61">
        <v>12</v>
      </c>
      <c r="D61" t="str">
        <f>'Fase a gironi'!F64</f>
        <v>The Saints</v>
      </c>
      <c r="E61" t="str">
        <f>'Fase a gironi'!G64</f>
        <v> Armata Granata</v>
      </c>
    </row>
    <row r="62" spans="1:5" x14ac:dyDescent="0.2">
      <c r="A62">
        <v>2</v>
      </c>
      <c r="B62" t="s">
        <v>31</v>
      </c>
      <c r="C62">
        <v>1</v>
      </c>
      <c r="D62" t="s">
        <v>32</v>
      </c>
      <c r="E62" t="s">
        <v>33</v>
      </c>
    </row>
    <row r="63" spans="1:5" x14ac:dyDescent="0.2">
      <c r="A63">
        <v>2</v>
      </c>
      <c r="B63" t="s">
        <v>31</v>
      </c>
      <c r="C63">
        <v>2</v>
      </c>
      <c r="D63" t="s">
        <v>34</v>
      </c>
      <c r="E63" t="s">
        <v>35</v>
      </c>
    </row>
    <row r="64" spans="1:5" x14ac:dyDescent="0.2">
      <c r="A64">
        <v>2</v>
      </c>
      <c r="B64" t="s">
        <v>31</v>
      </c>
      <c r="C64">
        <v>3</v>
      </c>
      <c r="D64" t="s">
        <v>36</v>
      </c>
      <c r="E64" t="s">
        <v>37</v>
      </c>
    </row>
    <row r="65" spans="1:5" x14ac:dyDescent="0.2">
      <c r="A65">
        <v>2</v>
      </c>
      <c r="B65" t="s">
        <v>31</v>
      </c>
      <c r="C65">
        <v>4</v>
      </c>
      <c r="D65" t="s">
        <v>38</v>
      </c>
      <c r="E65" t="s">
        <v>39</v>
      </c>
    </row>
    <row r="66" spans="1:5" x14ac:dyDescent="0.2">
      <c r="A66">
        <v>2</v>
      </c>
      <c r="B66" t="s">
        <v>40</v>
      </c>
      <c r="C66">
        <v>1</v>
      </c>
      <c r="D66" t="s">
        <v>41</v>
      </c>
      <c r="E66" t="s">
        <v>26</v>
      </c>
    </row>
    <row r="67" spans="1:5" x14ac:dyDescent="0.2">
      <c r="A67">
        <v>2</v>
      </c>
      <c r="B67" t="s">
        <v>40</v>
      </c>
      <c r="C67">
        <v>2</v>
      </c>
      <c r="D67" t="s">
        <v>42</v>
      </c>
      <c r="E67" t="s">
        <v>26</v>
      </c>
    </row>
    <row r="68" spans="1:5" x14ac:dyDescent="0.2">
      <c r="A68">
        <v>2</v>
      </c>
      <c r="B68" t="s">
        <v>40</v>
      </c>
      <c r="C68">
        <v>3</v>
      </c>
      <c r="D68" t="s">
        <v>43</v>
      </c>
      <c r="E68" t="s">
        <v>26</v>
      </c>
    </row>
    <row r="69" spans="1:5" x14ac:dyDescent="0.2">
      <c r="A69">
        <v>2</v>
      </c>
      <c r="B69" t="s">
        <v>40</v>
      </c>
      <c r="C69">
        <v>4</v>
      </c>
      <c r="D69" t="s">
        <v>44</v>
      </c>
      <c r="E69" t="s">
        <v>26</v>
      </c>
    </row>
    <row r="70" spans="1:5" x14ac:dyDescent="0.2">
      <c r="A70">
        <v>3</v>
      </c>
      <c r="B70" t="s">
        <v>45</v>
      </c>
      <c r="C70">
        <v>1</v>
      </c>
      <c r="D70" t="s">
        <v>26</v>
      </c>
      <c r="E70" t="s">
        <v>46</v>
      </c>
    </row>
    <row r="71" spans="1:5" x14ac:dyDescent="0.2">
      <c r="A71">
        <v>3</v>
      </c>
      <c r="B71" t="s">
        <v>45</v>
      </c>
      <c r="C71">
        <v>2</v>
      </c>
      <c r="D71" t="s">
        <v>26</v>
      </c>
      <c r="E71" t="s">
        <v>47</v>
      </c>
    </row>
    <row r="72" spans="1:5" x14ac:dyDescent="0.2">
      <c r="A72">
        <v>3</v>
      </c>
      <c r="B72" t="s">
        <v>45</v>
      </c>
      <c r="C72">
        <v>3</v>
      </c>
      <c r="D72" t="s">
        <v>26</v>
      </c>
      <c r="E72" t="s">
        <v>48</v>
      </c>
    </row>
    <row r="73" spans="1:5" x14ac:dyDescent="0.2">
      <c r="A73">
        <v>3</v>
      </c>
      <c r="B73" t="s">
        <v>45</v>
      </c>
      <c r="C73">
        <v>4</v>
      </c>
      <c r="D73" t="s">
        <v>26</v>
      </c>
      <c r="E73" t="s">
        <v>49</v>
      </c>
    </row>
    <row r="74" spans="1:5" x14ac:dyDescent="0.2">
      <c r="A74">
        <v>3</v>
      </c>
      <c r="B74" t="s">
        <v>50</v>
      </c>
      <c r="C74">
        <v>1</v>
      </c>
      <c r="D74" t="s">
        <v>46</v>
      </c>
      <c r="E74" t="s">
        <v>26</v>
      </c>
    </row>
    <row r="75" spans="1:5" x14ac:dyDescent="0.2">
      <c r="A75">
        <v>3</v>
      </c>
      <c r="B75" t="s">
        <v>50</v>
      </c>
      <c r="C75">
        <v>2</v>
      </c>
      <c r="D75" t="s">
        <v>47</v>
      </c>
      <c r="E75" t="s">
        <v>26</v>
      </c>
    </row>
    <row r="76" spans="1:5" x14ac:dyDescent="0.2">
      <c r="A76">
        <v>3</v>
      </c>
      <c r="B76" t="s">
        <v>50</v>
      </c>
      <c r="C76">
        <v>3</v>
      </c>
      <c r="D76" t="s">
        <v>48</v>
      </c>
      <c r="E76" t="s">
        <v>26</v>
      </c>
    </row>
    <row r="77" spans="1:5" x14ac:dyDescent="0.2">
      <c r="A77">
        <v>3</v>
      </c>
      <c r="B77" t="s">
        <v>50</v>
      </c>
      <c r="C77">
        <v>4</v>
      </c>
      <c r="D77" t="s">
        <v>49</v>
      </c>
      <c r="E77" t="s">
        <v>26</v>
      </c>
    </row>
    <row r="78" spans="1:5" x14ac:dyDescent="0.2">
      <c r="A78">
        <v>4</v>
      </c>
      <c r="B78" t="s">
        <v>51</v>
      </c>
      <c r="C78">
        <v>1</v>
      </c>
      <c r="D78" t="s">
        <v>26</v>
      </c>
      <c r="E78" t="s">
        <v>26</v>
      </c>
    </row>
    <row r="79" spans="1:5" x14ac:dyDescent="0.2">
      <c r="A79">
        <v>4</v>
      </c>
      <c r="B79" t="s">
        <v>51</v>
      </c>
      <c r="C79">
        <v>2</v>
      </c>
      <c r="D79" t="s">
        <v>26</v>
      </c>
      <c r="E79" t="s">
        <v>26</v>
      </c>
    </row>
    <row r="80" spans="1:5" x14ac:dyDescent="0.2">
      <c r="A80">
        <v>4</v>
      </c>
      <c r="B80" t="s">
        <v>52</v>
      </c>
      <c r="C80">
        <v>1</v>
      </c>
      <c r="D80" t="s">
        <v>26</v>
      </c>
      <c r="E80" t="s">
        <v>26</v>
      </c>
    </row>
    <row r="81" spans="1:5" x14ac:dyDescent="0.2">
      <c r="A81">
        <v>4</v>
      </c>
      <c r="B81" t="s">
        <v>52</v>
      </c>
      <c r="C81">
        <v>2</v>
      </c>
      <c r="D81" t="s">
        <v>26</v>
      </c>
      <c r="E81" t="s">
        <v>26</v>
      </c>
    </row>
    <row r="82" spans="1:5" x14ac:dyDescent="0.2">
      <c r="A82">
        <v>5</v>
      </c>
      <c r="B82" t="s">
        <v>53</v>
      </c>
      <c r="C82">
        <v>1</v>
      </c>
      <c r="D82" t="s">
        <v>26</v>
      </c>
      <c r="E82" t="s">
        <v>26</v>
      </c>
    </row>
    <row r="83" spans="1:5" x14ac:dyDescent="0.2">
      <c r="A83">
        <v>5</v>
      </c>
      <c r="B83" t="s">
        <v>54</v>
      </c>
      <c r="C83">
        <v>1</v>
      </c>
      <c r="D83" t="s">
        <v>26</v>
      </c>
      <c r="E83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978ED-9911-4B3F-BBF9-AA6BD4A62900}">
  <dimension ref="A1:E83"/>
  <sheetViews>
    <sheetView workbookViewId="0">
      <selection activeCell="D2" sqref="D2:E83"/>
    </sheetView>
  </sheetViews>
  <sheetFormatPr defaultRowHeight="12.75" x14ac:dyDescent="0.2"/>
  <cols>
    <col min="1" max="1" width="11.83203125" bestFit="1" customWidth="1"/>
    <col min="2" max="2" width="21.83203125" bestFit="1" customWidth="1"/>
    <col min="3" max="3" width="12.33203125" bestFit="1" customWidth="1"/>
    <col min="4" max="4" width="17.33203125" bestFit="1" customWidth="1"/>
    <col min="5" max="5" width="19.5" bestFit="1" customWidth="1"/>
  </cols>
  <sheetData>
    <row r="1" spans="1:5" x14ac:dyDescent="0.2">
      <c r="A1" t="s">
        <v>20</v>
      </c>
      <c r="B1" t="s">
        <v>21</v>
      </c>
      <c r="C1" t="s">
        <v>22</v>
      </c>
      <c r="D1" t="s">
        <v>23</v>
      </c>
      <c r="E1" t="s">
        <v>24</v>
      </c>
    </row>
    <row r="2" spans="1:5" x14ac:dyDescent="0.2">
      <c r="A2">
        <v>1</v>
      </c>
      <c r="B2" t="s">
        <v>25</v>
      </c>
      <c r="C2">
        <v>1</v>
      </c>
      <c r="D2" t="s">
        <v>57</v>
      </c>
      <c r="E2" t="s">
        <v>78</v>
      </c>
    </row>
    <row r="3" spans="1:5" x14ac:dyDescent="0.2">
      <c r="A3">
        <v>1</v>
      </c>
      <c r="B3" t="s">
        <v>25</v>
      </c>
      <c r="C3">
        <v>2</v>
      </c>
      <c r="D3" t="s">
        <v>64</v>
      </c>
      <c r="E3" t="s">
        <v>71</v>
      </c>
    </row>
    <row r="4" spans="1:5" x14ac:dyDescent="0.2">
      <c r="A4">
        <v>1</v>
      </c>
      <c r="B4" t="s">
        <v>25</v>
      </c>
      <c r="C4">
        <v>3</v>
      </c>
      <c r="D4" t="s">
        <v>65</v>
      </c>
      <c r="E4" t="s">
        <v>70</v>
      </c>
    </row>
    <row r="5" spans="1:5" x14ac:dyDescent="0.2">
      <c r="A5">
        <v>1</v>
      </c>
      <c r="B5" t="s">
        <v>25</v>
      </c>
      <c r="C5">
        <v>4</v>
      </c>
      <c r="D5" t="s">
        <v>58</v>
      </c>
      <c r="E5" t="s">
        <v>77</v>
      </c>
    </row>
    <row r="6" spans="1:5" x14ac:dyDescent="0.2">
      <c r="A6">
        <v>1</v>
      </c>
      <c r="B6" t="s">
        <v>25</v>
      </c>
      <c r="C6">
        <v>5</v>
      </c>
      <c r="D6" t="s">
        <v>63</v>
      </c>
      <c r="E6" t="s">
        <v>72</v>
      </c>
    </row>
    <row r="7" spans="1:5" x14ac:dyDescent="0.2">
      <c r="A7">
        <v>1</v>
      </c>
      <c r="B7" t="s">
        <v>25</v>
      </c>
      <c r="C7">
        <v>6</v>
      </c>
      <c r="D7" t="s">
        <v>66</v>
      </c>
      <c r="E7" t="s">
        <v>69</v>
      </c>
    </row>
    <row r="8" spans="1:5" x14ac:dyDescent="0.2">
      <c r="A8">
        <v>1</v>
      </c>
      <c r="B8" t="s">
        <v>25</v>
      </c>
      <c r="C8">
        <v>7</v>
      </c>
      <c r="D8" t="s">
        <v>59</v>
      </c>
      <c r="E8" t="s">
        <v>76</v>
      </c>
    </row>
    <row r="9" spans="1:5" x14ac:dyDescent="0.2">
      <c r="A9">
        <v>1</v>
      </c>
      <c r="B9" t="s">
        <v>25</v>
      </c>
      <c r="C9">
        <v>8</v>
      </c>
      <c r="D9" t="s">
        <v>62</v>
      </c>
      <c r="E9" t="s">
        <v>73</v>
      </c>
    </row>
    <row r="10" spans="1:5" x14ac:dyDescent="0.2">
      <c r="A10">
        <v>1</v>
      </c>
      <c r="B10" t="s">
        <v>25</v>
      </c>
      <c r="C10">
        <v>9</v>
      </c>
      <c r="D10" t="s">
        <v>67</v>
      </c>
      <c r="E10" t="s">
        <v>55</v>
      </c>
    </row>
    <row r="11" spans="1:5" x14ac:dyDescent="0.2">
      <c r="A11">
        <v>1</v>
      </c>
      <c r="B11" t="s">
        <v>25</v>
      </c>
      <c r="C11">
        <v>10</v>
      </c>
      <c r="D11" t="s">
        <v>60</v>
      </c>
      <c r="E11" t="s">
        <v>75</v>
      </c>
    </row>
    <row r="12" spans="1:5" x14ac:dyDescent="0.2">
      <c r="A12">
        <v>1</v>
      </c>
      <c r="B12" t="s">
        <v>25</v>
      </c>
      <c r="C12">
        <v>11</v>
      </c>
      <c r="D12" t="s">
        <v>61</v>
      </c>
      <c r="E12" t="s">
        <v>74</v>
      </c>
    </row>
    <row r="13" spans="1:5" x14ac:dyDescent="0.2">
      <c r="A13">
        <v>1</v>
      </c>
      <c r="B13" t="s">
        <v>25</v>
      </c>
      <c r="C13">
        <v>12</v>
      </c>
      <c r="D13" t="s">
        <v>68</v>
      </c>
      <c r="E13" t="s">
        <v>56</v>
      </c>
    </row>
    <row r="14" spans="1:5" x14ac:dyDescent="0.2">
      <c r="A14">
        <v>1</v>
      </c>
      <c r="B14" t="s">
        <v>27</v>
      </c>
      <c r="C14">
        <v>1</v>
      </c>
      <c r="D14" t="s">
        <v>57</v>
      </c>
      <c r="E14" t="s">
        <v>71</v>
      </c>
    </row>
    <row r="15" spans="1:5" x14ac:dyDescent="0.2">
      <c r="A15">
        <v>1</v>
      </c>
      <c r="B15" t="s">
        <v>27</v>
      </c>
      <c r="C15">
        <v>2</v>
      </c>
      <c r="D15" t="s">
        <v>64</v>
      </c>
      <c r="E15" t="s">
        <v>70</v>
      </c>
    </row>
    <row r="16" spans="1:5" x14ac:dyDescent="0.2">
      <c r="A16">
        <v>1</v>
      </c>
      <c r="B16" t="s">
        <v>27</v>
      </c>
      <c r="C16">
        <v>3</v>
      </c>
      <c r="D16" t="s">
        <v>65</v>
      </c>
      <c r="E16" t="s">
        <v>78</v>
      </c>
    </row>
    <row r="17" spans="1:5" x14ac:dyDescent="0.2">
      <c r="A17">
        <v>1</v>
      </c>
      <c r="B17" t="s">
        <v>27</v>
      </c>
      <c r="C17">
        <v>4</v>
      </c>
      <c r="D17" t="s">
        <v>58</v>
      </c>
      <c r="E17" t="s">
        <v>72</v>
      </c>
    </row>
    <row r="18" spans="1:5" x14ac:dyDescent="0.2">
      <c r="A18">
        <v>1</v>
      </c>
      <c r="B18" t="s">
        <v>27</v>
      </c>
      <c r="C18">
        <v>5</v>
      </c>
      <c r="D18" t="s">
        <v>63</v>
      </c>
      <c r="E18" t="s">
        <v>69</v>
      </c>
    </row>
    <row r="19" spans="1:5" x14ac:dyDescent="0.2">
      <c r="A19">
        <v>1</v>
      </c>
      <c r="B19" t="s">
        <v>27</v>
      </c>
      <c r="C19">
        <v>6</v>
      </c>
      <c r="D19" t="s">
        <v>66</v>
      </c>
      <c r="E19" t="s">
        <v>77</v>
      </c>
    </row>
    <row r="20" spans="1:5" x14ac:dyDescent="0.2">
      <c r="A20">
        <v>1</v>
      </c>
      <c r="B20" t="s">
        <v>27</v>
      </c>
      <c r="C20">
        <v>7</v>
      </c>
      <c r="D20" t="s">
        <v>59</v>
      </c>
      <c r="E20" t="s">
        <v>73</v>
      </c>
    </row>
    <row r="21" spans="1:5" x14ac:dyDescent="0.2">
      <c r="A21">
        <v>1</v>
      </c>
      <c r="B21" t="s">
        <v>27</v>
      </c>
      <c r="C21">
        <v>8</v>
      </c>
      <c r="D21" t="s">
        <v>62</v>
      </c>
      <c r="E21" t="s">
        <v>55</v>
      </c>
    </row>
    <row r="22" spans="1:5" x14ac:dyDescent="0.2">
      <c r="A22">
        <v>1</v>
      </c>
      <c r="B22" t="s">
        <v>27</v>
      </c>
      <c r="C22">
        <v>9</v>
      </c>
      <c r="D22" t="s">
        <v>67</v>
      </c>
      <c r="E22" t="s">
        <v>76</v>
      </c>
    </row>
    <row r="23" spans="1:5" x14ac:dyDescent="0.2">
      <c r="A23">
        <v>1</v>
      </c>
      <c r="B23" t="s">
        <v>27</v>
      </c>
      <c r="C23">
        <v>10</v>
      </c>
      <c r="D23" t="s">
        <v>60</v>
      </c>
      <c r="E23" t="s">
        <v>74</v>
      </c>
    </row>
    <row r="24" spans="1:5" x14ac:dyDescent="0.2">
      <c r="A24">
        <v>1</v>
      </c>
      <c r="B24" t="s">
        <v>27</v>
      </c>
      <c r="C24">
        <v>11</v>
      </c>
      <c r="D24" t="s">
        <v>61</v>
      </c>
      <c r="E24" t="s">
        <v>56</v>
      </c>
    </row>
    <row r="25" spans="1:5" x14ac:dyDescent="0.2">
      <c r="A25">
        <v>1</v>
      </c>
      <c r="B25" t="s">
        <v>27</v>
      </c>
      <c r="C25">
        <v>12</v>
      </c>
      <c r="D25" t="s">
        <v>68</v>
      </c>
      <c r="E25" t="s">
        <v>75</v>
      </c>
    </row>
    <row r="26" spans="1:5" x14ac:dyDescent="0.2">
      <c r="A26">
        <v>1</v>
      </c>
      <c r="B26" t="s">
        <v>28</v>
      </c>
      <c r="C26">
        <v>1</v>
      </c>
      <c r="D26" t="s">
        <v>57</v>
      </c>
      <c r="E26" t="s">
        <v>70</v>
      </c>
    </row>
    <row r="27" spans="1:5" x14ac:dyDescent="0.2">
      <c r="A27">
        <v>1</v>
      </c>
      <c r="B27" t="s">
        <v>28</v>
      </c>
      <c r="C27">
        <v>2</v>
      </c>
      <c r="D27" t="s">
        <v>64</v>
      </c>
      <c r="E27" t="s">
        <v>65</v>
      </c>
    </row>
    <row r="28" spans="1:5" x14ac:dyDescent="0.2">
      <c r="A28">
        <v>1</v>
      </c>
      <c r="B28" t="s">
        <v>28</v>
      </c>
      <c r="C28">
        <v>3</v>
      </c>
      <c r="D28" t="s">
        <v>71</v>
      </c>
      <c r="E28" t="s">
        <v>78</v>
      </c>
    </row>
    <row r="29" spans="1:5" x14ac:dyDescent="0.2">
      <c r="A29">
        <v>1</v>
      </c>
      <c r="B29" t="s">
        <v>28</v>
      </c>
      <c r="C29">
        <v>4</v>
      </c>
      <c r="D29" t="s">
        <v>58</v>
      </c>
      <c r="E29" t="s">
        <v>69</v>
      </c>
    </row>
    <row r="30" spans="1:5" x14ac:dyDescent="0.2">
      <c r="A30">
        <v>1</v>
      </c>
      <c r="B30" t="s">
        <v>28</v>
      </c>
      <c r="C30">
        <v>5</v>
      </c>
      <c r="D30" t="s">
        <v>63</v>
      </c>
      <c r="E30" t="s">
        <v>66</v>
      </c>
    </row>
    <row r="31" spans="1:5" x14ac:dyDescent="0.2">
      <c r="A31">
        <v>1</v>
      </c>
      <c r="B31" t="s">
        <v>28</v>
      </c>
      <c r="C31">
        <v>6</v>
      </c>
      <c r="D31" t="s">
        <v>72</v>
      </c>
      <c r="E31" t="s">
        <v>77</v>
      </c>
    </row>
    <row r="32" spans="1:5" x14ac:dyDescent="0.2">
      <c r="A32">
        <v>1</v>
      </c>
      <c r="B32" t="s">
        <v>28</v>
      </c>
      <c r="C32">
        <v>7</v>
      </c>
      <c r="D32" t="s">
        <v>59</v>
      </c>
      <c r="E32" t="s">
        <v>55</v>
      </c>
    </row>
    <row r="33" spans="1:5" x14ac:dyDescent="0.2">
      <c r="A33">
        <v>1</v>
      </c>
      <c r="B33" t="s">
        <v>28</v>
      </c>
      <c r="C33">
        <v>8</v>
      </c>
      <c r="D33" t="s">
        <v>62</v>
      </c>
      <c r="E33" t="s">
        <v>67</v>
      </c>
    </row>
    <row r="34" spans="1:5" x14ac:dyDescent="0.2">
      <c r="A34">
        <v>1</v>
      </c>
      <c r="B34" t="s">
        <v>28</v>
      </c>
      <c r="C34">
        <v>9</v>
      </c>
      <c r="D34" t="s">
        <v>73</v>
      </c>
      <c r="E34" t="s">
        <v>76</v>
      </c>
    </row>
    <row r="35" spans="1:5" x14ac:dyDescent="0.2">
      <c r="A35">
        <v>1</v>
      </c>
      <c r="B35" t="s">
        <v>28</v>
      </c>
      <c r="C35">
        <v>10</v>
      </c>
      <c r="D35" t="s">
        <v>60</v>
      </c>
      <c r="E35" t="s">
        <v>56</v>
      </c>
    </row>
    <row r="36" spans="1:5" x14ac:dyDescent="0.2">
      <c r="A36">
        <v>1</v>
      </c>
      <c r="B36" t="s">
        <v>28</v>
      </c>
      <c r="C36">
        <v>11</v>
      </c>
      <c r="D36" t="s">
        <v>61</v>
      </c>
      <c r="E36" t="s">
        <v>68</v>
      </c>
    </row>
    <row r="37" spans="1:5" x14ac:dyDescent="0.2">
      <c r="A37">
        <v>1</v>
      </c>
      <c r="B37" t="s">
        <v>28</v>
      </c>
      <c r="C37">
        <v>12</v>
      </c>
      <c r="D37" t="s">
        <v>74</v>
      </c>
      <c r="E37" t="s">
        <v>75</v>
      </c>
    </row>
    <row r="38" spans="1:5" x14ac:dyDescent="0.2">
      <c r="A38">
        <v>1</v>
      </c>
      <c r="B38" t="s">
        <v>29</v>
      </c>
      <c r="C38">
        <v>1</v>
      </c>
      <c r="D38" t="s">
        <v>57</v>
      </c>
      <c r="E38" t="s">
        <v>65</v>
      </c>
    </row>
    <row r="39" spans="1:5" x14ac:dyDescent="0.2">
      <c r="A39">
        <v>1</v>
      </c>
      <c r="B39" t="s">
        <v>29</v>
      </c>
      <c r="C39">
        <v>2</v>
      </c>
      <c r="D39" t="s">
        <v>64</v>
      </c>
      <c r="E39" t="s">
        <v>78</v>
      </c>
    </row>
    <row r="40" spans="1:5" x14ac:dyDescent="0.2">
      <c r="A40">
        <v>1</v>
      </c>
      <c r="B40" t="s">
        <v>29</v>
      </c>
      <c r="C40">
        <v>3</v>
      </c>
      <c r="D40" t="s">
        <v>70</v>
      </c>
      <c r="E40" t="s">
        <v>71</v>
      </c>
    </row>
    <row r="41" spans="1:5" x14ac:dyDescent="0.2">
      <c r="A41">
        <v>1</v>
      </c>
      <c r="B41" t="s">
        <v>29</v>
      </c>
      <c r="C41">
        <v>4</v>
      </c>
      <c r="D41" t="s">
        <v>58</v>
      </c>
      <c r="E41" t="s">
        <v>66</v>
      </c>
    </row>
    <row r="42" spans="1:5" x14ac:dyDescent="0.2">
      <c r="A42">
        <v>1</v>
      </c>
      <c r="B42" t="s">
        <v>29</v>
      </c>
      <c r="C42">
        <v>5</v>
      </c>
      <c r="D42" t="s">
        <v>63</v>
      </c>
      <c r="E42" t="s">
        <v>77</v>
      </c>
    </row>
    <row r="43" spans="1:5" x14ac:dyDescent="0.2">
      <c r="A43">
        <v>1</v>
      </c>
      <c r="B43" t="s">
        <v>29</v>
      </c>
      <c r="C43">
        <v>6</v>
      </c>
      <c r="D43" t="s">
        <v>69</v>
      </c>
      <c r="E43" t="s">
        <v>72</v>
      </c>
    </row>
    <row r="44" spans="1:5" x14ac:dyDescent="0.2">
      <c r="A44">
        <v>1</v>
      </c>
      <c r="B44" t="s">
        <v>29</v>
      </c>
      <c r="C44">
        <v>7</v>
      </c>
      <c r="D44" t="s">
        <v>59</v>
      </c>
      <c r="E44" t="s">
        <v>67</v>
      </c>
    </row>
    <row r="45" spans="1:5" x14ac:dyDescent="0.2">
      <c r="A45">
        <v>1</v>
      </c>
      <c r="B45" t="s">
        <v>29</v>
      </c>
      <c r="C45">
        <v>8</v>
      </c>
      <c r="D45" t="s">
        <v>62</v>
      </c>
      <c r="E45" t="s">
        <v>76</v>
      </c>
    </row>
    <row r="46" spans="1:5" x14ac:dyDescent="0.2">
      <c r="A46">
        <v>1</v>
      </c>
      <c r="B46" t="s">
        <v>29</v>
      </c>
      <c r="C46">
        <v>9</v>
      </c>
      <c r="D46" t="s">
        <v>55</v>
      </c>
      <c r="E46" t="s">
        <v>73</v>
      </c>
    </row>
    <row r="47" spans="1:5" x14ac:dyDescent="0.2">
      <c r="A47">
        <v>1</v>
      </c>
      <c r="B47" t="s">
        <v>29</v>
      </c>
      <c r="C47">
        <v>10</v>
      </c>
      <c r="D47" t="s">
        <v>60</v>
      </c>
      <c r="E47" t="s">
        <v>68</v>
      </c>
    </row>
    <row r="48" spans="1:5" x14ac:dyDescent="0.2">
      <c r="A48">
        <v>1</v>
      </c>
      <c r="B48" t="s">
        <v>29</v>
      </c>
      <c r="C48">
        <v>11</v>
      </c>
      <c r="D48" t="s">
        <v>61</v>
      </c>
      <c r="E48" t="s">
        <v>75</v>
      </c>
    </row>
    <row r="49" spans="1:5" x14ac:dyDescent="0.2">
      <c r="A49">
        <v>1</v>
      </c>
      <c r="B49" t="s">
        <v>29</v>
      </c>
      <c r="C49">
        <v>12</v>
      </c>
      <c r="D49" t="s">
        <v>56</v>
      </c>
      <c r="E49" t="s">
        <v>74</v>
      </c>
    </row>
    <row r="50" spans="1:5" x14ac:dyDescent="0.2">
      <c r="A50">
        <v>1</v>
      </c>
      <c r="B50" t="s">
        <v>30</v>
      </c>
      <c r="C50">
        <v>1</v>
      </c>
      <c r="D50" t="s">
        <v>57</v>
      </c>
      <c r="E50" t="s">
        <v>64</v>
      </c>
    </row>
    <row r="51" spans="1:5" x14ac:dyDescent="0.2">
      <c r="A51">
        <v>1</v>
      </c>
      <c r="B51" t="s">
        <v>30</v>
      </c>
      <c r="C51">
        <v>2</v>
      </c>
      <c r="D51" t="s">
        <v>65</v>
      </c>
      <c r="E51" t="s">
        <v>71</v>
      </c>
    </row>
    <row r="52" spans="1:5" x14ac:dyDescent="0.2">
      <c r="A52">
        <v>1</v>
      </c>
      <c r="B52" t="s">
        <v>30</v>
      </c>
      <c r="C52">
        <v>3</v>
      </c>
      <c r="D52" t="s">
        <v>70</v>
      </c>
      <c r="E52" t="s">
        <v>78</v>
      </c>
    </row>
    <row r="53" spans="1:5" x14ac:dyDescent="0.2">
      <c r="A53">
        <v>1</v>
      </c>
      <c r="B53" t="s">
        <v>30</v>
      </c>
      <c r="C53">
        <v>4</v>
      </c>
      <c r="D53" t="s">
        <v>58</v>
      </c>
      <c r="E53" t="s">
        <v>63</v>
      </c>
    </row>
    <row r="54" spans="1:5" x14ac:dyDescent="0.2">
      <c r="A54">
        <v>1</v>
      </c>
      <c r="B54" t="s">
        <v>30</v>
      </c>
      <c r="C54">
        <v>5</v>
      </c>
      <c r="D54" t="s">
        <v>66</v>
      </c>
      <c r="E54" t="s">
        <v>72</v>
      </c>
    </row>
    <row r="55" spans="1:5" x14ac:dyDescent="0.2">
      <c r="A55">
        <v>1</v>
      </c>
      <c r="B55" t="s">
        <v>30</v>
      </c>
      <c r="C55">
        <v>6</v>
      </c>
      <c r="D55" t="s">
        <v>69</v>
      </c>
      <c r="E55" t="s">
        <v>77</v>
      </c>
    </row>
    <row r="56" spans="1:5" x14ac:dyDescent="0.2">
      <c r="A56">
        <v>1</v>
      </c>
      <c r="B56" t="s">
        <v>30</v>
      </c>
      <c r="C56">
        <v>7</v>
      </c>
      <c r="D56" t="s">
        <v>59</v>
      </c>
      <c r="E56" t="s">
        <v>62</v>
      </c>
    </row>
    <row r="57" spans="1:5" x14ac:dyDescent="0.2">
      <c r="A57">
        <v>1</v>
      </c>
      <c r="B57" t="s">
        <v>30</v>
      </c>
      <c r="C57">
        <v>8</v>
      </c>
      <c r="D57" t="s">
        <v>67</v>
      </c>
      <c r="E57" t="s">
        <v>73</v>
      </c>
    </row>
    <row r="58" spans="1:5" x14ac:dyDescent="0.2">
      <c r="A58">
        <v>1</v>
      </c>
      <c r="B58" t="s">
        <v>30</v>
      </c>
      <c r="C58">
        <v>9</v>
      </c>
      <c r="D58" t="s">
        <v>55</v>
      </c>
      <c r="E58" t="s">
        <v>76</v>
      </c>
    </row>
    <row r="59" spans="1:5" x14ac:dyDescent="0.2">
      <c r="A59">
        <v>1</v>
      </c>
      <c r="B59" t="s">
        <v>30</v>
      </c>
      <c r="C59">
        <v>10</v>
      </c>
      <c r="D59" t="s">
        <v>60</v>
      </c>
      <c r="E59" t="s">
        <v>61</v>
      </c>
    </row>
    <row r="60" spans="1:5" x14ac:dyDescent="0.2">
      <c r="A60">
        <v>1</v>
      </c>
      <c r="B60" t="s">
        <v>30</v>
      </c>
      <c r="C60">
        <v>11</v>
      </c>
      <c r="D60" t="s">
        <v>68</v>
      </c>
      <c r="E60" t="s">
        <v>74</v>
      </c>
    </row>
    <row r="61" spans="1:5" x14ac:dyDescent="0.2">
      <c r="A61">
        <v>1</v>
      </c>
      <c r="B61" t="s">
        <v>30</v>
      </c>
      <c r="C61">
        <v>12</v>
      </c>
      <c r="D61" t="s">
        <v>56</v>
      </c>
      <c r="E61" t="s">
        <v>75</v>
      </c>
    </row>
    <row r="62" spans="1:5" x14ac:dyDescent="0.2">
      <c r="A62">
        <v>2</v>
      </c>
      <c r="B62" t="s">
        <v>31</v>
      </c>
      <c r="C62">
        <v>1</v>
      </c>
      <c r="D62" t="s">
        <v>32</v>
      </c>
      <c r="E62" t="s">
        <v>33</v>
      </c>
    </row>
    <row r="63" spans="1:5" x14ac:dyDescent="0.2">
      <c r="A63">
        <v>2</v>
      </c>
      <c r="B63" t="s">
        <v>31</v>
      </c>
      <c r="C63">
        <v>2</v>
      </c>
      <c r="D63" t="s">
        <v>34</v>
      </c>
      <c r="E63" t="s">
        <v>35</v>
      </c>
    </row>
    <row r="64" spans="1:5" x14ac:dyDescent="0.2">
      <c r="A64">
        <v>2</v>
      </c>
      <c r="B64" t="s">
        <v>31</v>
      </c>
      <c r="C64">
        <v>3</v>
      </c>
      <c r="D64" t="s">
        <v>36</v>
      </c>
      <c r="E64" t="s">
        <v>37</v>
      </c>
    </row>
    <row r="65" spans="1:5" x14ac:dyDescent="0.2">
      <c r="A65">
        <v>2</v>
      </c>
      <c r="B65" t="s">
        <v>31</v>
      </c>
      <c r="C65">
        <v>4</v>
      </c>
      <c r="D65" t="s">
        <v>38</v>
      </c>
      <c r="E65" t="s">
        <v>39</v>
      </c>
    </row>
    <row r="66" spans="1:5" x14ac:dyDescent="0.2">
      <c r="A66">
        <v>2</v>
      </c>
      <c r="B66" t="s">
        <v>40</v>
      </c>
      <c r="C66">
        <v>1</v>
      </c>
      <c r="D66" t="s">
        <v>41</v>
      </c>
      <c r="E66" t="s">
        <v>26</v>
      </c>
    </row>
    <row r="67" spans="1:5" x14ac:dyDescent="0.2">
      <c r="A67">
        <v>2</v>
      </c>
      <c r="B67" t="s">
        <v>40</v>
      </c>
      <c r="C67">
        <v>2</v>
      </c>
      <c r="D67" t="s">
        <v>42</v>
      </c>
      <c r="E67" t="s">
        <v>26</v>
      </c>
    </row>
    <row r="68" spans="1:5" x14ac:dyDescent="0.2">
      <c r="A68">
        <v>2</v>
      </c>
      <c r="B68" t="s">
        <v>40</v>
      </c>
      <c r="C68">
        <v>3</v>
      </c>
      <c r="D68" t="s">
        <v>43</v>
      </c>
      <c r="E68" t="s">
        <v>26</v>
      </c>
    </row>
    <row r="69" spans="1:5" x14ac:dyDescent="0.2">
      <c r="A69">
        <v>2</v>
      </c>
      <c r="B69" t="s">
        <v>40</v>
      </c>
      <c r="C69">
        <v>4</v>
      </c>
      <c r="D69" t="s">
        <v>44</v>
      </c>
      <c r="E69" t="s">
        <v>26</v>
      </c>
    </row>
    <row r="70" spans="1:5" x14ac:dyDescent="0.2">
      <c r="A70">
        <v>3</v>
      </c>
      <c r="B70" t="s">
        <v>45</v>
      </c>
      <c r="C70">
        <v>1</v>
      </c>
      <c r="D70" t="s">
        <v>26</v>
      </c>
      <c r="E70" t="s">
        <v>46</v>
      </c>
    </row>
    <row r="71" spans="1:5" x14ac:dyDescent="0.2">
      <c r="A71">
        <v>3</v>
      </c>
      <c r="B71" t="s">
        <v>45</v>
      </c>
      <c r="C71">
        <v>2</v>
      </c>
      <c r="D71" t="s">
        <v>26</v>
      </c>
      <c r="E71" t="s">
        <v>47</v>
      </c>
    </row>
    <row r="72" spans="1:5" x14ac:dyDescent="0.2">
      <c r="A72">
        <v>3</v>
      </c>
      <c r="B72" t="s">
        <v>45</v>
      </c>
      <c r="C72">
        <v>3</v>
      </c>
      <c r="D72" t="s">
        <v>26</v>
      </c>
      <c r="E72" t="s">
        <v>48</v>
      </c>
    </row>
    <row r="73" spans="1:5" x14ac:dyDescent="0.2">
      <c r="A73">
        <v>3</v>
      </c>
      <c r="B73" t="s">
        <v>45</v>
      </c>
      <c r="C73">
        <v>4</v>
      </c>
      <c r="D73" t="s">
        <v>26</v>
      </c>
      <c r="E73" t="s">
        <v>49</v>
      </c>
    </row>
    <row r="74" spans="1:5" x14ac:dyDescent="0.2">
      <c r="A74">
        <v>3</v>
      </c>
      <c r="B74" t="s">
        <v>50</v>
      </c>
      <c r="C74">
        <v>1</v>
      </c>
      <c r="D74" t="s">
        <v>46</v>
      </c>
      <c r="E74" t="s">
        <v>26</v>
      </c>
    </row>
    <row r="75" spans="1:5" x14ac:dyDescent="0.2">
      <c r="A75">
        <v>3</v>
      </c>
      <c r="B75" t="s">
        <v>50</v>
      </c>
      <c r="C75">
        <v>2</v>
      </c>
      <c r="D75" t="s">
        <v>47</v>
      </c>
      <c r="E75" t="s">
        <v>26</v>
      </c>
    </row>
    <row r="76" spans="1:5" x14ac:dyDescent="0.2">
      <c r="A76">
        <v>3</v>
      </c>
      <c r="B76" t="s">
        <v>50</v>
      </c>
      <c r="C76">
        <v>3</v>
      </c>
      <c r="D76" t="s">
        <v>48</v>
      </c>
      <c r="E76" t="s">
        <v>26</v>
      </c>
    </row>
    <row r="77" spans="1:5" x14ac:dyDescent="0.2">
      <c r="A77">
        <v>3</v>
      </c>
      <c r="B77" t="s">
        <v>50</v>
      </c>
      <c r="C77">
        <v>4</v>
      </c>
      <c r="D77" t="s">
        <v>49</v>
      </c>
      <c r="E77" t="s">
        <v>26</v>
      </c>
    </row>
    <row r="78" spans="1:5" x14ac:dyDescent="0.2">
      <c r="A78">
        <v>4</v>
      </c>
      <c r="B78" t="s">
        <v>51</v>
      </c>
      <c r="C78">
        <v>1</v>
      </c>
      <c r="D78" t="s">
        <v>26</v>
      </c>
      <c r="E78" t="s">
        <v>26</v>
      </c>
    </row>
    <row r="79" spans="1:5" x14ac:dyDescent="0.2">
      <c r="A79">
        <v>4</v>
      </c>
      <c r="B79" t="s">
        <v>51</v>
      </c>
      <c r="C79">
        <v>2</v>
      </c>
      <c r="D79" t="s">
        <v>26</v>
      </c>
      <c r="E79" t="s">
        <v>26</v>
      </c>
    </row>
    <row r="80" spans="1:5" x14ac:dyDescent="0.2">
      <c r="A80">
        <v>4</v>
      </c>
      <c r="B80" t="s">
        <v>52</v>
      </c>
      <c r="C80">
        <v>1</v>
      </c>
      <c r="D80" t="s">
        <v>26</v>
      </c>
      <c r="E80" t="s">
        <v>26</v>
      </c>
    </row>
    <row r="81" spans="1:5" x14ac:dyDescent="0.2">
      <c r="A81">
        <v>4</v>
      </c>
      <c r="B81" t="s">
        <v>52</v>
      </c>
      <c r="C81">
        <v>2</v>
      </c>
      <c r="D81" t="s">
        <v>26</v>
      </c>
      <c r="E81" t="s">
        <v>26</v>
      </c>
    </row>
    <row r="82" spans="1:5" x14ac:dyDescent="0.2">
      <c r="A82">
        <v>5</v>
      </c>
      <c r="B82" t="s">
        <v>53</v>
      </c>
      <c r="C82">
        <v>1</v>
      </c>
      <c r="D82" t="s">
        <v>26</v>
      </c>
      <c r="E82" t="s">
        <v>26</v>
      </c>
    </row>
    <row r="83" spans="1:5" x14ac:dyDescent="0.2">
      <c r="A83">
        <v>5</v>
      </c>
      <c r="B83" t="s">
        <v>54</v>
      </c>
      <c r="C83">
        <v>1</v>
      </c>
      <c r="D83" t="s">
        <v>26</v>
      </c>
      <c r="E83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25</vt:i4>
      </vt:variant>
    </vt:vector>
  </HeadingPairs>
  <TitlesOfParts>
    <vt:vector size="28" baseType="lpstr">
      <vt:lpstr>Fase a gironi</vt:lpstr>
      <vt:lpstr>Calendario x DB (con formule)</vt:lpstr>
      <vt:lpstr>Calendario x DB (senza formule)</vt:lpstr>
      <vt:lpstr>Squadra01</vt:lpstr>
      <vt:lpstr>Squadra01A</vt:lpstr>
      <vt:lpstr>Squadra01B</vt:lpstr>
      <vt:lpstr>Squadra02</vt:lpstr>
      <vt:lpstr>Squadra02B</vt:lpstr>
      <vt:lpstr>Squadra03</vt:lpstr>
      <vt:lpstr>Squadra03B</vt:lpstr>
      <vt:lpstr>Squadra04</vt:lpstr>
      <vt:lpstr>Squadra04B</vt:lpstr>
      <vt:lpstr>Squadra05</vt:lpstr>
      <vt:lpstr>Squadra05B</vt:lpstr>
      <vt:lpstr>Squadra06</vt:lpstr>
      <vt:lpstr>Squadra06B</vt:lpstr>
      <vt:lpstr>Squadra07</vt:lpstr>
      <vt:lpstr>Squadra07B</vt:lpstr>
      <vt:lpstr>Squadra08</vt:lpstr>
      <vt:lpstr>Squadra08B</vt:lpstr>
      <vt:lpstr>Squadra09</vt:lpstr>
      <vt:lpstr>Squadra09B</vt:lpstr>
      <vt:lpstr>Squadra10</vt:lpstr>
      <vt:lpstr>Squadra10B</vt:lpstr>
      <vt:lpstr>Squadra11</vt:lpstr>
      <vt:lpstr>Squadra11B</vt:lpstr>
      <vt:lpstr>Squadra12</vt:lpstr>
      <vt:lpstr>Squadra12B</vt:lpstr>
    </vt:vector>
  </TitlesOfParts>
  <Company>UNIUPO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Graziano Abrate</dc:creator>
  <cp:lastModifiedBy>Oscar Berti</cp:lastModifiedBy>
  <dcterms:created xsi:type="dcterms:W3CDTF">2022-08-03T07:37:06Z</dcterms:created>
  <dcterms:modified xsi:type="dcterms:W3CDTF">2024-07-22T10:52:06Z</dcterms:modified>
</cp:coreProperties>
</file>